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05" windowWidth="15480" windowHeight="11550" activeTab="0"/>
  </bookViews>
  <sheets>
    <sheet name="LEG A" sheetId="1" r:id="rId1"/>
    <sheet name="LEG B" sheetId="2" r:id="rId2"/>
    <sheet name="LEG C" sheetId="3" r:id="rId3"/>
    <sheet name="LEG D" sheetId="4" r:id="rId4"/>
    <sheet name="LEG E" sheetId="5" r:id="rId5"/>
    <sheet name="LEG F" sheetId="6" r:id="rId6"/>
    <sheet name="LEG G" sheetId="7" r:id="rId7"/>
    <sheet name="LEG H" sheetId="8" r:id="rId8"/>
    <sheet name="LEG I" sheetId="9" r:id="rId9"/>
    <sheet name="LEG J" sheetId="10" r:id="rId10"/>
    <sheet name="LEG K" sheetId="11" r:id="rId11"/>
    <sheet name="LEG L" sheetId="12" r:id="rId12"/>
    <sheet name="LEG M" sheetId="13" r:id="rId13"/>
    <sheet name="ALL LEGS" sheetId="14" r:id="rId14"/>
  </sheets>
  <definedNames>
    <definedName name="_xlnm.Print_Area" localSheetId="13">'ALL LEGS'!$B$3:$P$38</definedName>
    <definedName name="_xlnm.Print_Area" localSheetId="0">'LEG A'!$E$3:$M$43</definedName>
    <definedName name="_xlnm.Print_Area" localSheetId="1">'LEG B'!$M$3:$T$43</definedName>
    <definedName name="_xlnm.Print_Area" localSheetId="2">'LEG C'!$M$3:$T$43</definedName>
    <definedName name="_xlnm.Print_Area" localSheetId="3">'LEG D'!$M$3:$T$43</definedName>
    <definedName name="_xlnm.Print_Area" localSheetId="4">'LEG E'!$M$3:$T$43</definedName>
    <definedName name="_xlnm.Print_Area" localSheetId="5">'LEG F'!$M$3:$T$43</definedName>
    <definedName name="_xlnm.Print_Area" localSheetId="6">'LEG G'!$M$3:$T$43</definedName>
    <definedName name="_xlnm.Print_Area" localSheetId="7">'LEG H'!$M$3:$T$43</definedName>
    <definedName name="_xlnm.Print_Area" localSheetId="8">'LEG I'!$M$3:$T$43</definedName>
    <definedName name="_xlnm.Print_Area" localSheetId="9">'LEG J'!$M$3:$T$43</definedName>
    <definedName name="_xlnm.Print_Area" localSheetId="10">'LEG K'!$M$3:$T$43</definedName>
    <definedName name="_xlnm.Print_Area" localSheetId="11">'LEG L'!$M$3:$T$43</definedName>
    <definedName name="_xlnm.Print_Area" localSheetId="12">'LEG M'!$M$3:$T$43</definedName>
  </definedNames>
  <calcPr fullCalcOnLoad="1"/>
</workbook>
</file>

<file path=xl/sharedStrings.xml><?xml version="1.0" encoding="utf-8"?>
<sst xmlns="http://schemas.openxmlformats.org/spreadsheetml/2006/main" count="2105" uniqueCount="530">
  <si>
    <t>TEAM NAME</t>
  </si>
  <si>
    <t>RUNNER NAME</t>
  </si>
  <si>
    <t>START TIME</t>
  </si>
  <si>
    <t>END TIME</t>
  </si>
  <si>
    <t>LEG TIME</t>
  </si>
  <si>
    <t>SUBTOTAL</t>
  </si>
  <si>
    <t>LEG POS</t>
  </si>
  <si>
    <t>RACE POS</t>
  </si>
  <si>
    <t>TEAM TIME</t>
  </si>
  <si>
    <t>RUNNER</t>
  </si>
  <si>
    <t>TOTAL</t>
  </si>
  <si>
    <t>LEG A</t>
  </si>
  <si>
    <t>LEG B</t>
  </si>
  <si>
    <t>LEG C</t>
  </si>
  <si>
    <t>LEG D</t>
  </si>
  <si>
    <t>LEG E</t>
  </si>
  <si>
    <t>LEG F</t>
  </si>
  <si>
    <t>LEG G</t>
  </si>
  <si>
    <t>LEG H</t>
  </si>
  <si>
    <t>LEG I</t>
  </si>
  <si>
    <t>LEG J</t>
  </si>
  <si>
    <t>LEG K</t>
  </si>
  <si>
    <t>LEG L</t>
  </si>
  <si>
    <t>LEG M</t>
  </si>
  <si>
    <t>TEAM No.</t>
  </si>
  <si>
    <t>LEG A RESULT SHEET</t>
  </si>
  <si>
    <t>LEG B RESULT SHEET</t>
  </si>
  <si>
    <t>TIME OF ANY RESTART FROM THIS LEG: -</t>
  </si>
  <si>
    <t>LEGB</t>
  </si>
  <si>
    <t>NONE</t>
  </si>
  <si>
    <t>LEG C RESULT SHEET</t>
  </si>
  <si>
    <t>LEG D RESULT SHEET</t>
  </si>
  <si>
    <t>LEG E RESULT SHEET</t>
  </si>
  <si>
    <t>LEG F RESULT SHEET</t>
  </si>
  <si>
    <t>LEG G RESULT SHEET</t>
  </si>
  <si>
    <t>LEG H RESULT SHEET</t>
  </si>
  <si>
    <t>LEG I RESULT SHEET</t>
  </si>
  <si>
    <t>LEG J RESULT SHEET</t>
  </si>
  <si>
    <t>LEG K RESULT SHEET</t>
  </si>
  <si>
    <t>LEG L RESULT SHEET</t>
  </si>
  <si>
    <t>LEG M RESULT SHEET</t>
  </si>
  <si>
    <t>FINAL TIMES AND POSITIONS</t>
  </si>
  <si>
    <t xml:space="preserve">HUNCOTE MENS </t>
  </si>
  <si>
    <t>BIRSTALL LADIES</t>
  </si>
  <si>
    <t xml:space="preserve"> BARROW MIXED A</t>
  </si>
  <si>
    <t>LEICESTER TRI MENS</t>
  </si>
  <si>
    <t>HINCKLEY MIXED A</t>
  </si>
  <si>
    <t>HINCKLEY MIXED B</t>
  </si>
  <si>
    <t>BARROW MIXED B</t>
  </si>
  <si>
    <t>BARROW MIXED C</t>
  </si>
  <si>
    <t>LEICESTER TRI MIXED</t>
  </si>
  <si>
    <t>FLECKNEY/KIBWORTH A</t>
  </si>
  <si>
    <t>FLECKNEY/KIBWORTH B</t>
  </si>
  <si>
    <t>WREAKE MENS A</t>
  </si>
  <si>
    <t>WREAKE MENS B</t>
  </si>
  <si>
    <t>WREAKE LADIES A</t>
  </si>
  <si>
    <t>WREAKE LADIES B</t>
  </si>
  <si>
    <t>BIRSTALL MEN</t>
  </si>
  <si>
    <t>ROADHOGGS MEN</t>
  </si>
  <si>
    <t>WEST END MIXED A</t>
  </si>
  <si>
    <t>WEST END MIXED B</t>
  </si>
  <si>
    <t>WEST END MIXED C</t>
  </si>
  <si>
    <t>WEST END MIXED D</t>
  </si>
  <si>
    <t>SHEPSHED MEN</t>
  </si>
  <si>
    <t>SHEPSHED MIXED</t>
  </si>
  <si>
    <t>OWLS MEN</t>
  </si>
  <si>
    <t>OWLS MIXED</t>
  </si>
  <si>
    <t>HUNCOTE MIXED A</t>
  </si>
  <si>
    <t>HUNCOTE MIXED B</t>
  </si>
  <si>
    <t>DESFORD MEN</t>
  </si>
  <si>
    <t>DESFORD MIXED A</t>
  </si>
  <si>
    <t>DESFORD MIXED B</t>
  </si>
  <si>
    <t>BIRSTALL MIXED</t>
  </si>
  <si>
    <t>HARBOROUGH MEN</t>
  </si>
  <si>
    <t>HARBOROUGH MIXED</t>
  </si>
  <si>
    <t>HEMITAGE ODDS</t>
  </si>
  <si>
    <t>CORITANIANS</t>
  </si>
  <si>
    <t>MIKE TANSEY</t>
  </si>
  <si>
    <t>CRAIG AUSTIN</t>
  </si>
  <si>
    <t>LESLEY GRIFFIN</t>
  </si>
  <si>
    <t>IAN PARAMORE</t>
  </si>
  <si>
    <t>TOM WARDMAN</t>
  </si>
  <si>
    <t>NIGEL BASSNETT</t>
  </si>
  <si>
    <t>WENDY NICHOLSON</t>
  </si>
  <si>
    <t>IAN APPERLEY</t>
  </si>
  <si>
    <t>REBECCA BROOKS</t>
  </si>
  <si>
    <t>IAN MURPHY</t>
  </si>
  <si>
    <t>SERGIO GISBERT</t>
  </si>
  <si>
    <t>ANDY BAILEY</t>
  </si>
  <si>
    <t>BRIAN HARRIS</t>
  </si>
  <si>
    <t>LIAM TAILBY</t>
  </si>
  <si>
    <t>LIZ COLLINGHAM</t>
  </si>
  <si>
    <t>VIKKI MARRIOTT</t>
  </si>
  <si>
    <t>STEVE CHERRY</t>
  </si>
  <si>
    <t>DAVE LODWICK</t>
  </si>
  <si>
    <t>FREDERICK BANDA</t>
  </si>
  <si>
    <t>CLIVE SIMPKINS</t>
  </si>
  <si>
    <t>KATHRYN VOSS</t>
  </si>
  <si>
    <t>CHRIS BOSLEY</t>
  </si>
  <si>
    <t>MARK ROSE</t>
  </si>
  <si>
    <t>J ALLARD</t>
  </si>
  <si>
    <t>MIKE STIFF</t>
  </si>
  <si>
    <t>SAM WINTERS</t>
  </si>
  <si>
    <t>ANDY BALL</t>
  </si>
  <si>
    <t>NICK TOMKINS</t>
  </si>
  <si>
    <t>ANDY HURD</t>
  </si>
  <si>
    <t>NIGEL TROTMAN</t>
  </si>
  <si>
    <t>JO DENSLEY</t>
  </si>
  <si>
    <t>TONY ILLSTON</t>
  </si>
  <si>
    <t>SHANE EDGE</t>
  </si>
  <si>
    <t>KAREN BROOKS</t>
  </si>
  <si>
    <t>LEE TOMLINSON</t>
  </si>
  <si>
    <t>DARREN NEWTON</t>
  </si>
  <si>
    <t>NIGEL STIRK</t>
  </si>
  <si>
    <t>GEORGINA BOWDEN</t>
  </si>
  <si>
    <t>KATE RAMSAY</t>
  </si>
  <si>
    <t>KIERAN GRUNDY</t>
  </si>
  <si>
    <t>CHRISTIAN W P</t>
  </si>
  <si>
    <t>DAWN HAYMAN</t>
  </si>
  <si>
    <t>SARA BUMPUS BOSCH</t>
  </si>
  <si>
    <t>PETE OSBORNE</t>
  </si>
  <si>
    <t>JULIE MCFARLAND</t>
  </si>
  <si>
    <t>BERNADETTE OWEN</t>
  </si>
  <si>
    <t>JOE HUBBARD</t>
  </si>
  <si>
    <t>ASHLEY HOLLIS</t>
  </si>
  <si>
    <t>PHIL MC NEELANCE</t>
  </si>
  <si>
    <t>ABI ARTHUR</t>
  </si>
  <si>
    <t>JENNIE SMITH</t>
  </si>
  <si>
    <t>MARV SMITH</t>
  </si>
  <si>
    <t>DALE JENKINS</t>
  </si>
  <si>
    <t>BECCY GRIFFIN</t>
  </si>
  <si>
    <t>CHRISTINE MIDDLETON</t>
  </si>
  <si>
    <t>GARY DAVIES</t>
  </si>
  <si>
    <t>JOHN HENRYS</t>
  </si>
  <si>
    <t>JOHN HARRIS</t>
  </si>
  <si>
    <t>G PALMIERI</t>
  </si>
  <si>
    <t>COLIN BAXTER</t>
  </si>
  <si>
    <t>MICK JORDON</t>
  </si>
  <si>
    <t>DAVE EGGINTON</t>
  </si>
  <si>
    <t>SARAH TRESLAR</t>
  </si>
  <si>
    <t>NEIL ACKLAND</t>
  </si>
  <si>
    <t>EMILE CROWE</t>
  </si>
  <si>
    <t>PAUL GODDARD</t>
  </si>
  <si>
    <t>LORRAIN JEX</t>
  </si>
  <si>
    <t>ANDY ROBINSON</t>
  </si>
  <si>
    <t>RICK BROWNS</t>
  </si>
  <si>
    <t>MATT HARDY</t>
  </si>
  <si>
    <t>COLIN STAFF</t>
  </si>
  <si>
    <t>MICHAEL GODRICH</t>
  </si>
  <si>
    <t>VERONICA POWELL</t>
  </si>
  <si>
    <t>EMILY OULT</t>
  </si>
  <si>
    <t>ROB METCALFE</t>
  </si>
  <si>
    <t>DAVE MASSER</t>
  </si>
  <si>
    <t>KIRSTY CANNON</t>
  </si>
  <si>
    <t>JOHN REES</t>
  </si>
  <si>
    <t>PETE BUMPUS</t>
  </si>
  <si>
    <t>KATE DEWES</t>
  </si>
  <si>
    <t>LINDA MOSS</t>
  </si>
  <si>
    <t>ELAINE PRIOR</t>
  </si>
  <si>
    <t>MATTHEW NOBLE</t>
  </si>
  <si>
    <t>SIMON HARGRAVE</t>
  </si>
  <si>
    <t>SIMONE FREEMAN</t>
  </si>
  <si>
    <t>MARSHA WEALE</t>
  </si>
  <si>
    <t>JOHN LADD</t>
  </si>
  <si>
    <t>CLINTON BARRATT</t>
  </si>
  <si>
    <t>LARRAINE PORTER</t>
  </si>
  <si>
    <t>CAROLINE TAYLOR</t>
  </si>
  <si>
    <t>SARAH HARGREAVES</t>
  </si>
  <si>
    <t>HERVE TRIBOUILLY</t>
  </si>
  <si>
    <t>AARON MACLAUGHLIN</t>
  </si>
  <si>
    <t>L HUGHES</t>
  </si>
  <si>
    <t>EDY O'CONNER</t>
  </si>
  <si>
    <t>EVA O'CONNER</t>
  </si>
  <si>
    <t>KATE RUFFEL</t>
  </si>
  <si>
    <t>JO BURNETT</t>
  </si>
  <si>
    <t>PAUL KINDRED</t>
  </si>
  <si>
    <t>STEVE BAILEY</t>
  </si>
  <si>
    <t>KEV TURNER</t>
  </si>
  <si>
    <t>JULIAN HOWE</t>
  </si>
  <si>
    <t>ADAM BROOKS</t>
  </si>
  <si>
    <t>NICOLA JAMES</t>
  </si>
  <si>
    <t xml:space="preserve">AARON BIRD </t>
  </si>
  <si>
    <t>RICHARD THOMAS</t>
  </si>
  <si>
    <t>ASHLEY SABIN</t>
  </si>
  <si>
    <t>WENDY FERGUSON</t>
  </si>
  <si>
    <t>KIRSTY HILLIER</t>
  </si>
  <si>
    <t>RICHARD JEGGO</t>
  </si>
  <si>
    <t>GILL MCGARRY</t>
  </si>
  <si>
    <t>MICK WARD</t>
  </si>
  <si>
    <t>ANDY WALLIN</t>
  </si>
  <si>
    <t>MARK BRAITHWAITE</t>
  </si>
  <si>
    <t>NICOLA RODER</t>
  </si>
  <si>
    <t>DAVE WHEELER</t>
  </si>
  <si>
    <t>RICHARD YOUNG</t>
  </si>
  <si>
    <t>KAM CHUNG</t>
  </si>
  <si>
    <t>JIM KETTERINGHAM</t>
  </si>
  <si>
    <t>RACHEL SIMMONS</t>
  </si>
  <si>
    <t>WENDY KING</t>
  </si>
  <si>
    <t>ISH AHMED</t>
  </si>
  <si>
    <t>SIMON FRYER</t>
  </si>
  <si>
    <t>KARIM SLIMANE</t>
  </si>
  <si>
    <t>BARBARA HEWITT</t>
  </si>
  <si>
    <t>JULIE MARTIN</t>
  </si>
  <si>
    <t>NICOLA SINGLETON</t>
  </si>
  <si>
    <t>PAUL FOECETT</t>
  </si>
  <si>
    <t>R MUDDIMER</t>
  </si>
  <si>
    <t>ROB GREGORY</t>
  </si>
  <si>
    <t>ANN BULGER</t>
  </si>
  <si>
    <t>DEB HULBERT</t>
  </si>
  <si>
    <t>JO CLARKE</t>
  </si>
  <si>
    <t>ALISTAIR RICHARDS</t>
  </si>
  <si>
    <t>MARIE HOBBS</t>
  </si>
  <si>
    <t>STEVE HUMBER</t>
  </si>
  <si>
    <t>SUE SMITH</t>
  </si>
  <si>
    <t>MATT GREEN</t>
  </si>
  <si>
    <t>KATY KENYON</t>
  </si>
  <si>
    <t>JUDITH BRAND</t>
  </si>
  <si>
    <t>MICHAEL RICKETTS</t>
  </si>
  <si>
    <t>CRAIG SABIN</t>
  </si>
  <si>
    <t>LIZ JONES</t>
  </si>
  <si>
    <t>MONIQUE RAAJMAKERS</t>
  </si>
  <si>
    <t>TOM HUGHS</t>
  </si>
  <si>
    <t>LEA TATTON</t>
  </si>
  <si>
    <t>KEVIN OVERTON</t>
  </si>
  <si>
    <t>KATH EASTWOOD</t>
  </si>
  <si>
    <t>ROSS MACGREGOR</t>
  </si>
  <si>
    <t>CATHERINE MILNER</t>
  </si>
  <si>
    <t>NOEL HOOLINAN</t>
  </si>
  <si>
    <t>MIKE TURNER</t>
  </si>
  <si>
    <t>JOHN SCEVINGTON</t>
  </si>
  <si>
    <t>PETE ASHFORD</t>
  </si>
  <si>
    <t>ZOE SMITH</t>
  </si>
  <si>
    <t>KAREN ROBERTS</t>
  </si>
  <si>
    <t>NIGEL JAMES</t>
  </si>
  <si>
    <t>PETER SLONECZNY</t>
  </si>
  <si>
    <t>LAURA DAVISON</t>
  </si>
  <si>
    <t>REBBECCA SORE</t>
  </si>
  <si>
    <t>PAUL WINTERTON</t>
  </si>
  <si>
    <t>PAUL CUSACK</t>
  </si>
  <si>
    <t>GRAEME HEBDEN</t>
  </si>
  <si>
    <t>S CARRUTHERS</t>
  </si>
  <si>
    <t>JOHN MASON</t>
  </si>
  <si>
    <t>JANE FRASER</t>
  </si>
  <si>
    <t>JULIA SANDFORD</t>
  </si>
  <si>
    <t>ANDY WOOLEY</t>
  </si>
  <si>
    <t>GRAHAM HOBBS</t>
  </si>
  <si>
    <t>EULA LAWRIE</t>
  </si>
  <si>
    <t>HENRY LONG</t>
  </si>
  <si>
    <t>LORNA BENSON</t>
  </si>
  <si>
    <t>JASON PITCHER</t>
  </si>
  <si>
    <t>PETER LEACH</t>
  </si>
  <si>
    <t>KATIE OSBORN</t>
  </si>
  <si>
    <t>PHIL WATTS</t>
  </si>
  <si>
    <t>GARETH DEACON</t>
  </si>
  <si>
    <t>KAT KEMP</t>
  </si>
  <si>
    <t>ALEX TOLL</t>
  </si>
  <si>
    <t>MARK KING</t>
  </si>
  <si>
    <t>CHRIS JORDON</t>
  </si>
  <si>
    <t>DAVE BURTON</t>
  </si>
  <si>
    <t>JAMES KNIGHT</t>
  </si>
  <si>
    <t>BOB AIRD</t>
  </si>
  <si>
    <t>LEE WHITE</t>
  </si>
  <si>
    <t>STEVE HOLLINGSWORTH</t>
  </si>
  <si>
    <t>HANNAH MATTS</t>
  </si>
  <si>
    <t>RICHARD BETTSWORTH</t>
  </si>
  <si>
    <t>MARK JELLEY</t>
  </si>
  <si>
    <t>TRACY AMOR</t>
  </si>
  <si>
    <t>FRANCES BETTESWORTH</t>
  </si>
  <si>
    <t>GARY HARRISON</t>
  </si>
  <si>
    <t>CERI DAVIES</t>
  </si>
  <si>
    <t>PAUL WOODS</t>
  </si>
  <si>
    <t>PHIL CASWELL</t>
  </si>
  <si>
    <t>STUART MC LAUGHLIN</t>
  </si>
  <si>
    <t>MARTIN CHAMBERLAIN</t>
  </si>
  <si>
    <t>MARTIN BOOTH</t>
  </si>
  <si>
    <t>B BARNETT</t>
  </si>
  <si>
    <t>MARK BRIDGES</t>
  </si>
  <si>
    <t>IAN FRASER</t>
  </si>
  <si>
    <t>CHRIS TALBOT</t>
  </si>
  <si>
    <t>PAUL GUEST</t>
  </si>
  <si>
    <t>PAUL GOODCHILD</t>
  </si>
  <si>
    <t>STEVE BOOMAN</t>
  </si>
  <si>
    <t>MARIE PLAYFORD</t>
  </si>
  <si>
    <t>NICK CUTTS</t>
  </si>
  <si>
    <t>SEAN FENWICK</t>
  </si>
  <si>
    <t>HUGH DELARGY</t>
  </si>
  <si>
    <t>SHAUN COULTON</t>
  </si>
  <si>
    <t>BARRY HIBBERD</t>
  </si>
  <si>
    <t>MICHAEL HAINES</t>
  </si>
  <si>
    <t>ADELE MCGREEVY</t>
  </si>
  <si>
    <t>ED AINSCOW</t>
  </si>
  <si>
    <t>CHRIS BUGH</t>
  </si>
  <si>
    <t>JESSICA WREN</t>
  </si>
  <si>
    <t>ROY RUSSELL</t>
  </si>
  <si>
    <t>JANINE ROPER</t>
  </si>
  <si>
    <t>JO ROBINSON</t>
  </si>
  <si>
    <t>PAUL DALE</t>
  </si>
  <si>
    <t>CLAIRE BEECH</t>
  </si>
  <si>
    <t>SARAH COCKERILL</t>
  </si>
  <si>
    <t>JAMIE STUART</t>
  </si>
  <si>
    <t>TRVOR GOODBOURN</t>
  </si>
  <si>
    <t>JENNY THORPE</t>
  </si>
  <si>
    <t>WENDY WEST</t>
  </si>
  <si>
    <t>DEAN GRIMBLEY</t>
  </si>
  <si>
    <t>JOHN STEW</t>
  </si>
  <si>
    <t>JO HAY</t>
  </si>
  <si>
    <t>DOM KELLY</t>
  </si>
  <si>
    <t>JOHN SALAMACHA</t>
  </si>
  <si>
    <t>RACHEL PENN</t>
  </si>
  <si>
    <t>IAN BENSKIN</t>
  </si>
  <si>
    <t>I GARRETT</t>
  </si>
  <si>
    <t>ANDY JOHNSON</t>
  </si>
  <si>
    <t>ALECS CAVEN</t>
  </si>
  <si>
    <t>STEVE COPELAND</t>
  </si>
  <si>
    <t>BEV PARRY</t>
  </si>
  <si>
    <t>DAVE LAWRIE</t>
  </si>
  <si>
    <t>STEVE MORRIS</t>
  </si>
  <si>
    <t>DAVE PLAYFORD</t>
  </si>
  <si>
    <t>JOHN MULLINS</t>
  </si>
  <si>
    <t>DAN WORLEY</t>
  </si>
  <si>
    <t>LIANNE BROOKS</t>
  </si>
  <si>
    <t>MATHEW DUMELOW</t>
  </si>
  <si>
    <t>JEFF WICKHAM</t>
  </si>
  <si>
    <t>ROB SHEEN</t>
  </si>
  <si>
    <t>MARIE SQUIRES</t>
  </si>
  <si>
    <t>JAKE HARRISON</t>
  </si>
  <si>
    <t>ANDY FOSTER</t>
  </si>
  <si>
    <t>SIMON EARLEY</t>
  </si>
  <si>
    <t>STEVE BAOOROWCLIFFE</t>
  </si>
  <si>
    <t>RUSSELL LEWIN</t>
  </si>
  <si>
    <t>ANNA BROCKLEHURST</t>
  </si>
  <si>
    <t>ROBERT LYON</t>
  </si>
  <si>
    <t>KATE DORMA</t>
  </si>
  <si>
    <t>AMIE WOODWARD</t>
  </si>
  <si>
    <t>JON FINNEMORE</t>
  </si>
  <si>
    <t>JAMIE LEAKE</t>
  </si>
  <si>
    <t>JANE MAYES</t>
  </si>
  <si>
    <t>CHARMAIN HALL</t>
  </si>
  <si>
    <t>JOHN BRENNAN</t>
  </si>
  <si>
    <t>MARK CHAMBERLAIN</t>
  </si>
  <si>
    <t>EMANUELE SCHIAVON</t>
  </si>
  <si>
    <t>LESLEY BOOTH</t>
  </si>
  <si>
    <t>SUE PORTER</t>
  </si>
  <si>
    <t>ANNA JENKINS</t>
  </si>
  <si>
    <t>JAKE SMITH</t>
  </si>
  <si>
    <t>L PYMM</t>
  </si>
  <si>
    <t>ROB PULLEN</t>
  </si>
  <si>
    <t>LES CHESTERTON</t>
  </si>
  <si>
    <t>JOE O'FLYNN</t>
  </si>
  <si>
    <t>SUE GARDNER</t>
  </si>
  <si>
    <t>TOM MORRIS</t>
  </si>
  <si>
    <t xml:space="preserve">MARK GOODRICH </t>
  </si>
  <si>
    <t>STEF WITTERING</t>
  </si>
  <si>
    <t>JO GRIMBLEY</t>
  </si>
  <si>
    <t>DAVE WADDINGTON</t>
  </si>
  <si>
    <t>SARAH VANNIEROP</t>
  </si>
  <si>
    <t>PETER ATTAWAY</t>
  </si>
  <si>
    <t>PAUL GEDDES</t>
  </si>
  <si>
    <t>DAVE SAUNDERS</t>
  </si>
  <si>
    <t>CHRIS COBLEY</t>
  </si>
  <si>
    <t>CAT DRAPER</t>
  </si>
  <si>
    <t>JOHNNIE NICHOL</t>
  </si>
  <si>
    <t>PENNY MASSER</t>
  </si>
  <si>
    <t>DEBBIE MOORE</t>
  </si>
  <si>
    <t>CHARLOTTE WB</t>
  </si>
  <si>
    <t>BRYAN GALLAGHER</t>
  </si>
  <si>
    <t>JEANETTE FOSTER</t>
  </si>
  <si>
    <t>TINA MCDONAGH</t>
  </si>
  <si>
    <t>SARAH CRIPPS</t>
  </si>
  <si>
    <t>SHANE GODRICH</t>
  </si>
  <si>
    <t>NIGEL THEOBALD</t>
  </si>
  <si>
    <t>LIZ GOODBOURN</t>
  </si>
  <si>
    <t>ALICE GOODBOURN</t>
  </si>
  <si>
    <t>MARC BOLLARD</t>
  </si>
  <si>
    <t>DAVE CABANIUK</t>
  </si>
  <si>
    <t>YVONNE BECKWITH</t>
  </si>
  <si>
    <t>PETER LOTT</t>
  </si>
  <si>
    <t>ESTHER CHAMBERLAIN</t>
  </si>
  <si>
    <t>NIGEL COURTNEY</t>
  </si>
  <si>
    <t>CHRIS BLACK</t>
  </si>
  <si>
    <t>H HARTLY</t>
  </si>
  <si>
    <t>WILL MASON</t>
  </si>
  <si>
    <t>STU WEST</t>
  </si>
  <si>
    <t>JO COPLAND</t>
  </si>
  <si>
    <t>JACK ANGRAVES</t>
  </si>
  <si>
    <t>STEF PANDIT</t>
  </si>
  <si>
    <t>ASEAN TEBBUTT</t>
  </si>
  <si>
    <t>JUNE MORRIS</t>
  </si>
  <si>
    <t>JANE WHITE</t>
  </si>
  <si>
    <t>KYLE BARBER</t>
  </si>
  <si>
    <t>UNITY HH</t>
  </si>
  <si>
    <t>SARAH MAYNARD</t>
  </si>
  <si>
    <t>MIKE SANDFORD</t>
  </si>
  <si>
    <t>DAVE PEARCE</t>
  </si>
  <si>
    <t>ZOE FLEMING</t>
  </si>
  <si>
    <t>DAVE BATTERSBY</t>
  </si>
  <si>
    <t>CRAIG TWIGG</t>
  </si>
  <si>
    <t>JANE CHILTON</t>
  </si>
  <si>
    <t>PAULA TOMKINS</t>
  </si>
  <si>
    <t>ANN HILLIER</t>
  </si>
  <si>
    <t>NIGEL HILLIER</t>
  </si>
  <si>
    <t>CHRIS SHERWOOD</t>
  </si>
  <si>
    <t>LEE PICKERING</t>
  </si>
  <si>
    <t>STEVE BISHOP</t>
  </si>
  <si>
    <t>JASON WEETMAN</t>
  </si>
  <si>
    <t>MICK TAYLOR</t>
  </si>
  <si>
    <t>SALLY NEWMAN</t>
  </si>
  <si>
    <t>JACKIE COOPER</t>
  </si>
  <si>
    <t>PHIL HALSE</t>
  </si>
  <si>
    <t>JON HEAP</t>
  </si>
  <si>
    <t>DAVE RUTHERFORD</t>
  </si>
  <si>
    <t>MARTIN GLADDERS</t>
  </si>
  <si>
    <t>ANDREW BLACKFORD</t>
  </si>
  <si>
    <t>MARK RAWLINGSON</t>
  </si>
  <si>
    <t>DEREK GUESS</t>
  </si>
  <si>
    <t>M DAVIS</t>
  </si>
  <si>
    <t>JASON WILLIAMS</t>
  </si>
  <si>
    <t>NIGEL AIRES</t>
  </si>
  <si>
    <t>MARK WITTERING</t>
  </si>
  <si>
    <t>JOHN CARNIGIE</t>
  </si>
  <si>
    <t>MARTIN BURDER</t>
  </si>
  <si>
    <t>TOM BASSNETT</t>
  </si>
  <si>
    <t>GWYNETH REED</t>
  </si>
  <si>
    <t>STEVE MS</t>
  </si>
  <si>
    <t>RICHARD BUFTON</t>
  </si>
  <si>
    <t>TRACI EDWARDS</t>
  </si>
  <si>
    <t>JASON LAVINE</t>
  </si>
  <si>
    <t>STEVE WRIGHT</t>
  </si>
  <si>
    <t>JOHN GRINDY</t>
  </si>
  <si>
    <t>SUE BLACK</t>
  </si>
  <si>
    <t>ROYSTON LEE</t>
  </si>
  <si>
    <t>NATHANIA WALKER</t>
  </si>
  <si>
    <t>IAN SMITH</t>
  </si>
  <si>
    <t>PAUL TOMKINS</t>
  </si>
  <si>
    <t>KEITH YENDALL</t>
  </si>
  <si>
    <t>SUE ZURAWLIW</t>
  </si>
  <si>
    <t>DAVID BEALE</t>
  </si>
  <si>
    <t>ADAM TAYLOR</t>
  </si>
  <si>
    <t>VINCENT BROWN</t>
  </si>
  <si>
    <t>TOM PARKER</t>
  </si>
  <si>
    <t>DAVE ROSE</t>
  </si>
  <si>
    <t>FIONA DEWICK</t>
  </si>
  <si>
    <t>LINDA HAYWOOD</t>
  </si>
  <si>
    <t>IAN BLACK</t>
  </si>
  <si>
    <t>EDMUND WARD</t>
  </si>
  <si>
    <t>CHRISTOPHER SEAL</t>
  </si>
  <si>
    <t>PHIL LOW</t>
  </si>
  <si>
    <t>JOHM MCHUGH</t>
  </si>
  <si>
    <t>ANDREW MIDDLETON</t>
  </si>
  <si>
    <t>JOHN MOULD</t>
  </si>
  <si>
    <t>B HASKINS</t>
  </si>
  <si>
    <t>KEITH MARKLEY</t>
  </si>
  <si>
    <t>STU FRY</t>
  </si>
  <si>
    <t>CARL SOMMER</t>
  </si>
  <si>
    <t>DAVE LAWSON</t>
  </si>
  <si>
    <t>RICHARD MCBEAN</t>
  </si>
  <si>
    <t>NICOLA GLOVER</t>
  </si>
  <si>
    <t>MICHELLE AUKLAND</t>
  </si>
  <si>
    <t>DERYK WOODS</t>
  </si>
  <si>
    <t>DEAN RUSHBY</t>
  </si>
  <si>
    <t>NIGEL STOCK</t>
  </si>
  <si>
    <t>PETER SWAINE</t>
  </si>
  <si>
    <t>NICK COX</t>
  </si>
  <si>
    <t xml:space="preserve">PHIL HANDS </t>
  </si>
  <si>
    <t>CHRIS MAWER</t>
  </si>
  <si>
    <t>TIN HARTLEY</t>
  </si>
  <si>
    <t>DUNCAN SS</t>
  </si>
  <si>
    <t>ALY WREN</t>
  </si>
  <si>
    <t>STEVE HATCHER</t>
  </si>
  <si>
    <t>IVAN MILLS</t>
  </si>
  <si>
    <t>KEVAN NAYLOR</t>
  </si>
  <si>
    <t>CLAIRE SS</t>
  </si>
  <si>
    <t>KARL BEARDALL</t>
  </si>
  <si>
    <t>JOHN REDFEARN</t>
  </si>
  <si>
    <t>ANDY STEEL</t>
  </si>
  <si>
    <t>STEVE GARNER</t>
  </si>
  <si>
    <t>PHILLY GLOVER</t>
  </si>
  <si>
    <t>JANE COLLINGHAM</t>
  </si>
  <si>
    <t>CARL VOISEY</t>
  </si>
  <si>
    <t>ANGELA LADKIN</t>
  </si>
  <si>
    <t>IAN GLADWELL</t>
  </si>
  <si>
    <t>JAMIE RENNIE</t>
  </si>
  <si>
    <t>DALE GILIBRAND</t>
  </si>
  <si>
    <t>CHRIS HOUSDEN</t>
  </si>
  <si>
    <t>MARK STOCK</t>
  </si>
  <si>
    <t>G EVENS</t>
  </si>
  <si>
    <t>ED BROUGHAN</t>
  </si>
  <si>
    <t>SARA WG</t>
  </si>
  <si>
    <t>KINGSLEY COOK</t>
  </si>
  <si>
    <t>COLIN BARLETTE</t>
  </si>
  <si>
    <t>LEE BARBER</t>
  </si>
  <si>
    <t>GARY BIRCH</t>
  </si>
  <si>
    <t>JON WHEATLEY</t>
  </si>
  <si>
    <t>WILL CLAPP</t>
  </si>
  <si>
    <t>HANNAH EVERLIEGH</t>
  </si>
  <si>
    <t>PETER LEEKE</t>
  </si>
  <si>
    <t>MARTIN SIDDON</t>
  </si>
  <si>
    <t>PHIL MAKEPEACE</t>
  </si>
  <si>
    <t>FRED RENNIE</t>
  </si>
  <si>
    <t>PHIL PELL</t>
  </si>
  <si>
    <t>DUNCAN MALLOY</t>
  </si>
  <si>
    <t>SETH LEWIS</t>
  </si>
  <si>
    <t>MALCOLM BASSETT</t>
  </si>
  <si>
    <t>IAN ROBINSON</t>
  </si>
  <si>
    <t>PAUL MENEELY</t>
  </si>
  <si>
    <t>LIAM COLINS</t>
  </si>
  <si>
    <t>STACEY VOSS</t>
  </si>
  <si>
    <t>ROBIN TOWNSEND</t>
  </si>
  <si>
    <t>BRUNO NIKOLOFF</t>
  </si>
  <si>
    <t>DAVE MARSHALL</t>
  </si>
  <si>
    <t>LEWIS NEWCOMBE</t>
  </si>
  <si>
    <t>MARIE COLINS</t>
  </si>
  <si>
    <t>GRAIG ATON</t>
  </si>
  <si>
    <t>DAVE PELL</t>
  </si>
  <si>
    <t>TERRY REECE</t>
  </si>
  <si>
    <t>DAVID RENNIE</t>
  </si>
  <si>
    <t>ADRIAN JUDGE</t>
  </si>
  <si>
    <t>JOHN GOLDING</t>
  </si>
  <si>
    <t>L NUTT</t>
  </si>
  <si>
    <t>PAUL HOOD</t>
  </si>
  <si>
    <t>CRAIG BAKER</t>
  </si>
  <si>
    <t>NICKI NEALON</t>
  </si>
  <si>
    <t>TONY SIDDON</t>
  </si>
  <si>
    <t>CLAIRE SMITH</t>
  </si>
  <si>
    <t>ANDREW COLE</t>
  </si>
  <si>
    <t>JANE COLTMAN</t>
  </si>
  <si>
    <t>MARTIN GORE</t>
  </si>
  <si>
    <t>ADY KING</t>
  </si>
  <si>
    <t>PAUL GREGORY</t>
  </si>
  <si>
    <t>ROB PEEL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</si>
</sst>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:ss"/>
    <numFmt numFmtId="165" formatCode="[$-F400]h:mm:ss\ AM/PM"/>
  </numFmts>
  <fonts count="47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/>
    </xf>
    <xf numFmtId="164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164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164" fontId="6" fillId="0" borderId="0" xfId="0" applyNumberFormat="1" applyFont="1" applyAlignment="1" applyProtection="1">
      <alignment horizontal="center" vertical="center"/>
      <protection locked="0"/>
    </xf>
    <xf numFmtId="164" fontId="7" fillId="0" borderId="10" xfId="0" applyNumberFormat="1" applyFont="1" applyBorder="1" applyAlignment="1" applyProtection="1">
      <alignment horizontal="center" vertical="center"/>
      <protection locked="0"/>
    </xf>
    <xf numFmtId="164" fontId="6" fillId="0" borderId="10" xfId="0" applyNumberFormat="1" applyFont="1" applyBorder="1" applyAlignment="1" applyProtection="1">
      <alignment horizontal="center" vertical="center"/>
      <protection locked="0"/>
    </xf>
    <xf numFmtId="164" fontId="6" fillId="0" borderId="0" xfId="0" applyNumberFormat="1" applyFont="1" applyAlignment="1" applyProtection="1">
      <alignment/>
      <protection locked="0"/>
    </xf>
    <xf numFmtId="164" fontId="7" fillId="0" borderId="10" xfId="0" applyNumberFormat="1" applyFont="1" applyBorder="1" applyAlignment="1" applyProtection="1">
      <alignment/>
      <protection locked="0"/>
    </xf>
    <xf numFmtId="164" fontId="6" fillId="0" borderId="10" xfId="0" applyNumberFormat="1" applyFont="1" applyBorder="1" applyAlignment="1" applyProtection="1">
      <alignment/>
      <protection locked="0"/>
    </xf>
    <xf numFmtId="1" fontId="0" fillId="0" borderId="0" xfId="0" applyNumberForma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164" fontId="4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/>
      <protection/>
    </xf>
    <xf numFmtId="164" fontId="3" fillId="0" borderId="10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64" fontId="0" fillId="0" borderId="0" xfId="0" applyNumberForma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164" fontId="6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/>
      <protection/>
    </xf>
    <xf numFmtId="164" fontId="7" fillId="0" borderId="1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64" fontId="6" fillId="0" borderId="1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" fontId="3" fillId="0" borderId="0" xfId="0" applyNumberFormat="1" applyFont="1" applyAlignment="1">
      <alignment/>
    </xf>
    <xf numFmtId="1" fontId="4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46" fontId="0" fillId="0" borderId="0" xfId="0" applyNumberFormat="1" applyAlignment="1">
      <alignment/>
    </xf>
    <xf numFmtId="46" fontId="1" fillId="0" borderId="10" xfId="0" applyNumberFormat="1" applyFont="1" applyBorder="1" applyAlignment="1">
      <alignment/>
    </xf>
    <xf numFmtId="46" fontId="0" fillId="0" borderId="10" xfId="0" applyNumberFormat="1" applyBorder="1" applyAlignment="1">
      <alignment/>
    </xf>
    <xf numFmtId="46" fontId="3" fillId="0" borderId="0" xfId="0" applyNumberFormat="1" applyFont="1" applyAlignment="1" applyProtection="1">
      <alignment/>
      <protection locked="0"/>
    </xf>
    <xf numFmtId="46" fontId="4" fillId="0" borderId="10" xfId="0" applyNumberFormat="1" applyFont="1" applyBorder="1" applyAlignment="1" applyProtection="1">
      <alignment/>
      <protection locked="0"/>
    </xf>
    <xf numFmtId="46" fontId="0" fillId="0" borderId="0" xfId="0" applyNumberFormat="1" applyAlignment="1" applyProtection="1">
      <alignment/>
      <protection locked="0"/>
    </xf>
    <xf numFmtId="46" fontId="6" fillId="0" borderId="0" xfId="0" applyNumberFormat="1" applyFont="1" applyAlignment="1" applyProtection="1">
      <alignment/>
      <protection locked="0"/>
    </xf>
    <xf numFmtId="46" fontId="7" fillId="0" borderId="10" xfId="0" applyNumberFormat="1" applyFont="1" applyBorder="1" applyAlignment="1" applyProtection="1">
      <alignment/>
      <protection locked="0"/>
    </xf>
    <xf numFmtId="46" fontId="6" fillId="0" borderId="10" xfId="0" applyNumberFormat="1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46" fontId="8" fillId="0" borderId="10" xfId="0" applyNumberFormat="1" applyFont="1" applyBorder="1" applyAlignment="1">
      <alignment/>
    </xf>
    <xf numFmtId="46" fontId="8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46" fontId="9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 applyProtection="1">
      <alignment horizontal="right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/>
      <protection/>
    </xf>
    <xf numFmtId="0" fontId="12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6" fillId="0" borderId="0" xfId="0" applyFont="1" applyAlignment="1">
      <alignment horizontal="left"/>
    </xf>
    <xf numFmtId="164" fontId="7" fillId="0" borderId="0" xfId="0" applyNumberFormat="1" applyFont="1" applyAlignment="1">
      <alignment/>
    </xf>
    <xf numFmtId="164" fontId="7" fillId="0" borderId="0" xfId="0" applyNumberFormat="1" applyFont="1" applyAlignment="1" applyProtection="1">
      <alignment/>
      <protection locked="0"/>
    </xf>
    <xf numFmtId="164" fontId="7" fillId="0" borderId="0" xfId="0" applyNumberFormat="1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/>
      <protection/>
    </xf>
    <xf numFmtId="1" fontId="4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164" fontId="7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 applyProtection="1">
      <alignment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164" fontId="6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/>
      <protection locked="0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/>
      <protection/>
    </xf>
    <xf numFmtId="164" fontId="3" fillId="33" borderId="10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 applyProtection="1">
      <alignment/>
      <protection locked="0"/>
    </xf>
    <xf numFmtId="46" fontId="0" fillId="0" borderId="10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S43"/>
  <sheetViews>
    <sheetView tabSelected="1" zoomScale="65" zoomScaleNormal="65" zoomScalePageLayoutView="0" workbookViewId="0" topLeftCell="F3">
      <selection activeCell="I26" sqref="I26"/>
    </sheetView>
  </sheetViews>
  <sheetFormatPr defaultColWidth="9.140625" defaultRowHeight="12.75"/>
  <cols>
    <col min="1" max="1" width="3.140625" style="0" customWidth="1"/>
    <col min="2" max="2" width="13.57421875" style="0" bestFit="1" customWidth="1"/>
    <col min="3" max="3" width="13.140625" style="0" bestFit="1" customWidth="1"/>
    <col min="5" max="5" width="20.00390625" style="77" customWidth="1"/>
    <col min="6" max="6" width="26.7109375" style="26" bestFit="1" customWidth="1"/>
    <col min="7" max="7" width="23.8515625" style="26" bestFit="1" customWidth="1"/>
    <col min="8" max="8" width="13.57421875" style="68" bestFit="1" customWidth="1"/>
    <col min="9" max="9" width="13.00390625" style="0" customWidth="1"/>
    <col min="10" max="10" width="12.28125" style="7" bestFit="1" customWidth="1"/>
    <col min="11" max="11" width="26.57421875" style="45" bestFit="1" customWidth="1"/>
    <col min="12" max="12" width="24.00390625" style="45" bestFit="1" customWidth="1"/>
    <col min="13" max="13" width="13.140625" style="46" bestFit="1" customWidth="1"/>
    <col min="15" max="15" width="14.421875" style="36" bestFit="1" customWidth="1"/>
    <col min="16" max="16" width="15.140625" style="63" customWidth="1"/>
    <col min="17" max="17" width="9.8515625" style="0" bestFit="1" customWidth="1"/>
    <col min="18" max="18" width="13.57421875" style="0" bestFit="1" customWidth="1"/>
    <col min="19" max="19" width="15.28125" style="63" customWidth="1"/>
  </cols>
  <sheetData>
    <row r="1" spans="5:15" ht="15.75">
      <c r="E1" s="80" t="s">
        <v>11</v>
      </c>
      <c r="F1" s="22"/>
      <c r="G1" s="81"/>
      <c r="H1" s="66"/>
      <c r="I1" s="2"/>
      <c r="J1" s="4"/>
      <c r="K1" s="38"/>
      <c r="L1" s="38"/>
      <c r="M1" s="39"/>
      <c r="N1" s="2"/>
      <c r="O1" s="59"/>
    </row>
    <row r="2" spans="2:19" ht="15.75">
      <c r="B2" s="92" t="s">
        <v>25</v>
      </c>
      <c r="C2" s="93"/>
      <c r="E2" s="82"/>
      <c r="F2" s="23"/>
      <c r="G2" s="23"/>
      <c r="H2" s="66"/>
      <c r="I2" s="2"/>
      <c r="J2" s="4" t="s">
        <v>11</v>
      </c>
      <c r="K2" s="40"/>
      <c r="L2" s="40"/>
      <c r="M2" s="39"/>
      <c r="N2" s="2"/>
      <c r="S2"/>
    </row>
    <row r="3" spans="2:14" s="1" customFormat="1" ht="15.75">
      <c r="B3" s="60" t="s">
        <v>24</v>
      </c>
      <c r="C3" s="64" t="s">
        <v>4</v>
      </c>
      <c r="E3" s="78" t="s">
        <v>24</v>
      </c>
      <c r="F3" s="24" t="s">
        <v>0</v>
      </c>
      <c r="G3" s="24" t="s">
        <v>1</v>
      </c>
      <c r="H3" s="67" t="s">
        <v>3</v>
      </c>
      <c r="I3" s="3"/>
      <c r="J3" s="5" t="s">
        <v>6</v>
      </c>
      <c r="K3" s="41" t="s">
        <v>0</v>
      </c>
      <c r="L3" s="41" t="s">
        <v>9</v>
      </c>
      <c r="M3" s="42" t="s">
        <v>4</v>
      </c>
      <c r="N3" s="3"/>
    </row>
    <row r="4" spans="2:19" ht="15">
      <c r="B4" s="61">
        <v>24</v>
      </c>
      <c r="C4" s="65">
        <v>0.029236111111111112</v>
      </c>
      <c r="E4" s="79">
        <v>1</v>
      </c>
      <c r="F4" s="57" t="s">
        <v>42</v>
      </c>
      <c r="G4" s="25" t="s">
        <v>77</v>
      </c>
      <c r="H4" s="65">
        <f>VLOOKUP(E4:E43,$B4:$C43,2,FALSE)</f>
        <v>0.03530092592592592</v>
      </c>
      <c r="I4" s="2"/>
      <c r="J4" s="6">
        <v>1</v>
      </c>
      <c r="K4" s="57" t="s">
        <v>63</v>
      </c>
      <c r="L4" s="43" t="s">
        <v>99</v>
      </c>
      <c r="M4" s="44">
        <v>0.029236111111111112</v>
      </c>
      <c r="N4" s="2"/>
      <c r="S4"/>
    </row>
    <row r="5" spans="2:19" ht="15">
      <c r="B5" s="61">
        <v>5</v>
      </c>
      <c r="C5" s="65">
        <v>0.029699074074074072</v>
      </c>
      <c r="E5" s="79">
        <v>2</v>
      </c>
      <c r="F5" s="57" t="s">
        <v>76</v>
      </c>
      <c r="G5" s="25" t="s">
        <v>78</v>
      </c>
      <c r="H5" s="65">
        <f>VLOOKUP(E4:E43,$B4:$C43,2,FALSE)</f>
        <v>0.03239583333333333</v>
      </c>
      <c r="I5" s="2"/>
      <c r="J5" s="6">
        <v>2</v>
      </c>
      <c r="K5" s="58" t="s">
        <v>45</v>
      </c>
      <c r="L5" s="43" t="s">
        <v>81</v>
      </c>
      <c r="M5" s="44">
        <v>0.029699074074074072</v>
      </c>
      <c r="N5" s="2"/>
      <c r="S5"/>
    </row>
    <row r="6" spans="2:19" ht="15">
      <c r="B6" s="61">
        <v>4</v>
      </c>
      <c r="C6" s="65">
        <v>0.03027777777777778</v>
      </c>
      <c r="E6" s="79">
        <v>3</v>
      </c>
      <c r="F6" s="57" t="s">
        <v>43</v>
      </c>
      <c r="G6" s="25" t="s">
        <v>79</v>
      </c>
      <c r="H6" s="65">
        <f>VLOOKUP(E4:E43,$B4:$C43,2,FALSE)</f>
        <v>0.038356481481481484</v>
      </c>
      <c r="I6" s="2"/>
      <c r="J6" s="6">
        <v>3</v>
      </c>
      <c r="K6" s="57" t="s">
        <v>44</v>
      </c>
      <c r="L6" s="43" t="s">
        <v>80</v>
      </c>
      <c r="M6" s="44">
        <v>0.03027777777777778</v>
      </c>
      <c r="N6" s="2"/>
      <c r="S6"/>
    </row>
    <row r="7" spans="2:19" ht="15">
      <c r="B7" s="61">
        <v>28</v>
      </c>
      <c r="C7" s="65">
        <v>0.030659722222222224</v>
      </c>
      <c r="E7" s="79">
        <v>4</v>
      </c>
      <c r="F7" s="57" t="s">
        <v>44</v>
      </c>
      <c r="G7" s="25" t="s">
        <v>80</v>
      </c>
      <c r="H7" s="65">
        <f>VLOOKUP(E4:E43,$B4:$C43,2,FALSE)</f>
        <v>0.03027777777777778</v>
      </c>
      <c r="I7" s="2"/>
      <c r="J7" s="6">
        <v>4</v>
      </c>
      <c r="K7" s="57" t="s">
        <v>67</v>
      </c>
      <c r="L7" s="43" t="s">
        <v>103</v>
      </c>
      <c r="M7" s="44">
        <v>0.030659722222222224</v>
      </c>
      <c r="N7" s="2"/>
      <c r="S7"/>
    </row>
    <row r="8" spans="2:19" ht="15">
      <c r="B8" s="61">
        <v>14</v>
      </c>
      <c r="C8" s="65">
        <v>0.031481481481481485</v>
      </c>
      <c r="E8" s="79">
        <v>5</v>
      </c>
      <c r="F8" s="57" t="s">
        <v>45</v>
      </c>
      <c r="G8" s="25" t="s">
        <v>81</v>
      </c>
      <c r="H8" s="65">
        <f>VLOOKUP(E4:E43,$B4:$C43,2,FALSE)</f>
        <v>0.029699074074074072</v>
      </c>
      <c r="I8" s="2"/>
      <c r="J8" s="6">
        <v>5</v>
      </c>
      <c r="K8" s="57" t="s">
        <v>53</v>
      </c>
      <c r="L8" s="43" t="s">
        <v>89</v>
      </c>
      <c r="M8" s="44">
        <v>0.031481481481481485</v>
      </c>
      <c r="N8" s="2"/>
      <c r="S8"/>
    </row>
    <row r="9" spans="2:19" ht="15">
      <c r="B9" s="61">
        <v>36</v>
      </c>
      <c r="C9" s="65">
        <v>0.03175925925925926</v>
      </c>
      <c r="E9" s="79">
        <v>6</v>
      </c>
      <c r="F9" s="57" t="s">
        <v>46</v>
      </c>
      <c r="G9" s="25" t="s">
        <v>82</v>
      </c>
      <c r="H9" s="65">
        <f>VLOOKUP(E4:E43,$B4:$C43,2,FALSE)</f>
        <v>0.03289351851851852</v>
      </c>
      <c r="I9" s="2"/>
      <c r="J9" s="6">
        <v>6</v>
      </c>
      <c r="K9" s="58" t="s">
        <v>75</v>
      </c>
      <c r="L9" s="43" t="s">
        <v>111</v>
      </c>
      <c r="M9" s="44">
        <v>0.03175925925925926</v>
      </c>
      <c r="N9" s="2"/>
      <c r="S9"/>
    </row>
    <row r="10" spans="2:19" ht="15">
      <c r="B10" s="61">
        <v>2</v>
      </c>
      <c r="C10" s="65">
        <v>0.03239583333333333</v>
      </c>
      <c r="E10" s="79">
        <v>7</v>
      </c>
      <c r="F10" s="57" t="s">
        <v>47</v>
      </c>
      <c r="G10" s="25" t="s">
        <v>83</v>
      </c>
      <c r="H10" s="65">
        <f>VLOOKUP(E4:E43,$B4:$C43,2,FALSE)</f>
        <v>0.045891203703703705</v>
      </c>
      <c r="I10" s="2"/>
      <c r="J10" s="6">
        <v>7</v>
      </c>
      <c r="K10" s="57" t="s">
        <v>76</v>
      </c>
      <c r="L10" s="43" t="s">
        <v>78</v>
      </c>
      <c r="M10" s="44">
        <v>0.03239583333333333</v>
      </c>
      <c r="N10" s="2"/>
      <c r="S10"/>
    </row>
    <row r="11" spans="2:19" ht="15">
      <c r="B11" s="61">
        <v>26</v>
      </c>
      <c r="C11" s="65">
        <v>0.03252314814814815</v>
      </c>
      <c r="E11" s="79">
        <v>8</v>
      </c>
      <c r="F11" s="57"/>
      <c r="G11" s="25"/>
      <c r="H11" s="65" t="e">
        <f>VLOOKUP(E4:E43,$B4:$C43,2,FALSE)</f>
        <v>#N/A</v>
      </c>
      <c r="I11" s="2"/>
      <c r="J11" s="6">
        <v>8</v>
      </c>
      <c r="K11" s="57" t="s">
        <v>65</v>
      </c>
      <c r="L11" s="43" t="s">
        <v>101</v>
      </c>
      <c r="M11" s="44">
        <v>0.03252314814814815</v>
      </c>
      <c r="N11" s="2"/>
      <c r="S11"/>
    </row>
    <row r="12" spans="2:19" ht="15">
      <c r="B12" s="61">
        <v>12</v>
      </c>
      <c r="C12" s="65">
        <v>0.032673611111111105</v>
      </c>
      <c r="E12" s="79">
        <v>9</v>
      </c>
      <c r="F12" s="57" t="s">
        <v>48</v>
      </c>
      <c r="G12" s="25" t="s">
        <v>84</v>
      </c>
      <c r="H12" s="65">
        <f>VLOOKUP(E4:E43,$B4:$C43,2,FALSE)</f>
        <v>0.034618055555555555</v>
      </c>
      <c r="I12" s="2"/>
      <c r="J12" s="6">
        <v>9</v>
      </c>
      <c r="K12" s="57" t="s">
        <v>51</v>
      </c>
      <c r="L12" s="43" t="s">
        <v>87</v>
      </c>
      <c r="M12" s="44">
        <v>0.032673611111111105</v>
      </c>
      <c r="N12" s="2"/>
      <c r="S12"/>
    </row>
    <row r="13" spans="2:19" ht="15">
      <c r="B13" s="61">
        <v>6</v>
      </c>
      <c r="C13" s="65">
        <v>0.03289351851851852</v>
      </c>
      <c r="E13" s="79">
        <v>10</v>
      </c>
      <c r="F13" s="57" t="s">
        <v>49</v>
      </c>
      <c r="G13" s="25" t="s">
        <v>85</v>
      </c>
      <c r="H13" s="65">
        <f>VLOOKUP(E4:E43,$B4:$C43,2,FALSE)</f>
        <v>0.041701388888888885</v>
      </c>
      <c r="I13" s="2"/>
      <c r="J13" s="6">
        <v>10</v>
      </c>
      <c r="K13" s="57" t="s">
        <v>46</v>
      </c>
      <c r="L13" s="43" t="s">
        <v>82</v>
      </c>
      <c r="M13" s="44">
        <v>0.03289351851851852</v>
      </c>
      <c r="N13" s="2"/>
      <c r="S13"/>
    </row>
    <row r="14" spans="2:19" ht="15">
      <c r="B14" s="61">
        <v>27</v>
      </c>
      <c r="C14" s="65">
        <v>0.03292824074074074</v>
      </c>
      <c r="E14" s="79">
        <v>11</v>
      </c>
      <c r="F14" s="57" t="s">
        <v>50</v>
      </c>
      <c r="G14" s="25" t="s">
        <v>86</v>
      </c>
      <c r="H14" s="65">
        <f>VLOOKUP(E4:E43,$B4:$C43,2,FALSE)</f>
        <v>0.03571759259259259</v>
      </c>
      <c r="I14" s="2"/>
      <c r="J14" s="6">
        <v>11</v>
      </c>
      <c r="K14" s="57" t="s">
        <v>66</v>
      </c>
      <c r="L14" s="43" t="s">
        <v>102</v>
      </c>
      <c r="M14" s="44">
        <v>0.03292824074074074</v>
      </c>
      <c r="N14" s="2"/>
      <c r="S14"/>
    </row>
    <row r="15" spans="2:19" ht="15">
      <c r="B15" s="61">
        <v>15</v>
      </c>
      <c r="C15" s="65">
        <v>0.03304398148148149</v>
      </c>
      <c r="E15" s="79">
        <v>12</v>
      </c>
      <c r="F15" s="57" t="s">
        <v>51</v>
      </c>
      <c r="G15" s="25" t="s">
        <v>87</v>
      </c>
      <c r="H15" s="65">
        <f>VLOOKUP(E4:E43,$B4:$C43,2,FALSE)</f>
        <v>0.032673611111111105</v>
      </c>
      <c r="I15" s="2"/>
      <c r="J15" s="6">
        <v>12</v>
      </c>
      <c r="K15" s="57" t="s">
        <v>54</v>
      </c>
      <c r="L15" s="43" t="s">
        <v>90</v>
      </c>
      <c r="M15" s="44">
        <v>0.03304398148148149</v>
      </c>
      <c r="N15" s="2"/>
      <c r="S15"/>
    </row>
    <row r="16" spans="2:19" ht="15">
      <c r="B16" s="61">
        <v>20</v>
      </c>
      <c r="C16" s="65">
        <v>0.03344907407407407</v>
      </c>
      <c r="E16" s="79">
        <v>13</v>
      </c>
      <c r="F16" s="57" t="s">
        <v>52</v>
      </c>
      <c r="G16" s="25" t="s">
        <v>88</v>
      </c>
      <c r="H16" s="65">
        <f>VLOOKUP(E4:E43,$B4:$C43,2,FALSE)</f>
        <v>0.050625</v>
      </c>
      <c r="I16" s="2"/>
      <c r="J16" s="6">
        <v>13</v>
      </c>
      <c r="K16" s="57" t="s">
        <v>59</v>
      </c>
      <c r="L16" s="43" t="s">
        <v>95</v>
      </c>
      <c r="M16" s="44">
        <v>0.03344907407407407</v>
      </c>
      <c r="N16" s="2"/>
      <c r="S16"/>
    </row>
    <row r="17" spans="2:19" ht="15">
      <c r="B17" s="61">
        <v>34</v>
      </c>
      <c r="C17" s="65">
        <v>0.033587962962962965</v>
      </c>
      <c r="E17" s="79">
        <v>14</v>
      </c>
      <c r="F17" s="57" t="s">
        <v>53</v>
      </c>
      <c r="G17" s="25" t="s">
        <v>89</v>
      </c>
      <c r="H17" s="65">
        <f>VLOOKUP(E4:E43,$B4:$C43,2,FALSE)</f>
        <v>0.031481481481481485</v>
      </c>
      <c r="I17" s="2"/>
      <c r="J17" s="6">
        <v>14</v>
      </c>
      <c r="K17" s="57" t="s">
        <v>73</v>
      </c>
      <c r="L17" s="43" t="s">
        <v>109</v>
      </c>
      <c r="M17" s="44">
        <v>0.033587962962962965</v>
      </c>
      <c r="N17" s="2"/>
      <c r="S17"/>
    </row>
    <row r="18" spans="2:19" ht="15">
      <c r="B18" s="61">
        <v>30</v>
      </c>
      <c r="C18" s="65">
        <v>0.03443287037037037</v>
      </c>
      <c r="E18" s="79">
        <v>15</v>
      </c>
      <c r="F18" s="57" t="s">
        <v>54</v>
      </c>
      <c r="G18" s="25" t="s">
        <v>90</v>
      </c>
      <c r="H18" s="65">
        <f>VLOOKUP(E4:E43,$B4:$C43,2,FALSE)</f>
        <v>0.03304398148148149</v>
      </c>
      <c r="I18" s="2"/>
      <c r="J18" s="6">
        <v>15</v>
      </c>
      <c r="K18" s="57" t="s">
        <v>69</v>
      </c>
      <c r="L18" s="43" t="s">
        <v>105</v>
      </c>
      <c r="M18" s="44">
        <v>0.03443287037037037</v>
      </c>
      <c r="N18" s="2"/>
      <c r="S18"/>
    </row>
    <row r="19" spans="2:19" ht="15">
      <c r="B19" s="61">
        <v>9</v>
      </c>
      <c r="C19" s="65">
        <v>0.034618055555555555</v>
      </c>
      <c r="E19" s="79">
        <v>16</v>
      </c>
      <c r="F19" s="57" t="s">
        <v>55</v>
      </c>
      <c r="G19" s="25" t="s">
        <v>91</v>
      </c>
      <c r="H19" s="65">
        <f>VLOOKUP(E4:E43,$B4:$C43,2,FALSE)</f>
        <v>0.037141203703703704</v>
      </c>
      <c r="I19" s="2"/>
      <c r="J19" s="6">
        <v>16</v>
      </c>
      <c r="K19" s="57" t="s">
        <v>48</v>
      </c>
      <c r="L19" s="43" t="s">
        <v>84</v>
      </c>
      <c r="M19" s="44">
        <v>0.034618055555555555</v>
      </c>
      <c r="N19" s="2"/>
      <c r="S19"/>
    </row>
    <row r="20" spans="2:19" ht="15">
      <c r="B20" s="61">
        <v>35</v>
      </c>
      <c r="C20" s="65">
        <v>0.034930555555555555</v>
      </c>
      <c r="E20" s="79">
        <v>17</v>
      </c>
      <c r="F20" s="57" t="s">
        <v>56</v>
      </c>
      <c r="G20" s="25" t="s">
        <v>92</v>
      </c>
      <c r="H20" s="65">
        <f>VLOOKUP(E4:E43,$B4:$C43,2,FALSE)</f>
        <v>0.05184027777777778</v>
      </c>
      <c r="I20" s="2"/>
      <c r="J20" s="6">
        <v>17</v>
      </c>
      <c r="K20" s="57" t="s">
        <v>74</v>
      </c>
      <c r="L20" s="43" t="s">
        <v>110</v>
      </c>
      <c r="M20" s="44">
        <v>0.034930555555555555</v>
      </c>
      <c r="N20" s="2"/>
      <c r="S20"/>
    </row>
    <row r="21" spans="2:19" ht="15">
      <c r="B21" s="61">
        <v>19</v>
      </c>
      <c r="C21" s="65">
        <v>0.03513888888888889</v>
      </c>
      <c r="E21" s="79">
        <v>18</v>
      </c>
      <c r="F21" s="57" t="s">
        <v>57</v>
      </c>
      <c r="G21" s="25" t="s">
        <v>93</v>
      </c>
      <c r="H21" s="65">
        <f>VLOOKUP(E4:E43,$B4:$C43,2,FALSE)</f>
        <v>0.04100694444444444</v>
      </c>
      <c r="I21" s="2"/>
      <c r="J21" s="103">
        <v>18</v>
      </c>
      <c r="K21" s="102" t="s">
        <v>58</v>
      </c>
      <c r="L21" s="104" t="s">
        <v>94</v>
      </c>
      <c r="M21" s="105">
        <v>0.03513888888888889</v>
      </c>
      <c r="N21" s="2"/>
      <c r="S21"/>
    </row>
    <row r="22" spans="2:19" ht="15">
      <c r="B22" s="61">
        <v>1</v>
      </c>
      <c r="C22" s="65">
        <v>0.03530092592592592</v>
      </c>
      <c r="E22" s="106">
        <v>19</v>
      </c>
      <c r="F22" s="57" t="s">
        <v>58</v>
      </c>
      <c r="G22" s="107" t="s">
        <v>94</v>
      </c>
      <c r="H22" s="108">
        <f>VLOOKUP(E4:E43,$B4:$C43,2,FALSE)</f>
        <v>0.03513888888888889</v>
      </c>
      <c r="I22" s="2"/>
      <c r="J22" s="6">
        <v>19</v>
      </c>
      <c r="K22" s="57" t="s">
        <v>42</v>
      </c>
      <c r="L22" s="43" t="s">
        <v>77</v>
      </c>
      <c r="M22" s="44">
        <v>0.03530092592592592</v>
      </c>
      <c r="N22" s="2"/>
      <c r="S22"/>
    </row>
    <row r="23" spans="2:19" ht="15">
      <c r="B23" s="61">
        <v>21</v>
      </c>
      <c r="C23" s="65">
        <v>0.03547453703703704</v>
      </c>
      <c r="E23" s="79">
        <v>20</v>
      </c>
      <c r="F23" s="57" t="s">
        <v>59</v>
      </c>
      <c r="G23" s="25" t="s">
        <v>95</v>
      </c>
      <c r="H23" s="65">
        <f>VLOOKUP(E4:E43,$B4:$C43,2,FALSE)</f>
        <v>0.03344907407407407</v>
      </c>
      <c r="I23" s="2"/>
      <c r="J23" s="6">
        <v>20</v>
      </c>
      <c r="K23" s="57" t="s">
        <v>60</v>
      </c>
      <c r="L23" s="43" t="s">
        <v>96</v>
      </c>
      <c r="M23" s="44">
        <v>0.03547453703703704</v>
      </c>
      <c r="N23" s="2"/>
      <c r="S23"/>
    </row>
    <row r="24" spans="2:19" ht="15">
      <c r="B24" s="61">
        <v>11</v>
      </c>
      <c r="C24" s="65">
        <v>0.03571759259259259</v>
      </c>
      <c r="E24" s="79">
        <v>21</v>
      </c>
      <c r="F24" s="57" t="s">
        <v>60</v>
      </c>
      <c r="G24" s="25" t="s">
        <v>96</v>
      </c>
      <c r="H24" s="65">
        <f>VLOOKUP(E4:E43,$B4:$C43,2,FALSE)</f>
        <v>0.03547453703703704</v>
      </c>
      <c r="I24" s="2"/>
      <c r="J24" s="6">
        <v>21</v>
      </c>
      <c r="K24" s="57" t="s">
        <v>50</v>
      </c>
      <c r="L24" s="43" t="s">
        <v>86</v>
      </c>
      <c r="M24" s="44">
        <v>0.03571759259259259</v>
      </c>
      <c r="N24" s="2"/>
      <c r="S24"/>
    </row>
    <row r="25" spans="2:19" ht="15">
      <c r="B25" s="61">
        <v>25</v>
      </c>
      <c r="C25" s="65">
        <v>0.03594907407407407</v>
      </c>
      <c r="E25" s="79">
        <v>22</v>
      </c>
      <c r="F25" s="57" t="s">
        <v>61</v>
      </c>
      <c r="G25" s="25" t="s">
        <v>97</v>
      </c>
      <c r="H25" s="65">
        <f>VLOOKUP(E4:E43,$B4:$C43,2,FALSE)</f>
        <v>0.04579861111111111</v>
      </c>
      <c r="I25" s="2"/>
      <c r="J25" s="6">
        <v>22</v>
      </c>
      <c r="K25" s="57" t="s">
        <v>64</v>
      </c>
      <c r="L25" s="43" t="s">
        <v>100</v>
      </c>
      <c r="M25" s="44">
        <v>0.03594907407407407</v>
      </c>
      <c r="N25" s="2"/>
      <c r="S25"/>
    </row>
    <row r="26" spans="2:19" ht="15">
      <c r="B26" s="61">
        <v>29</v>
      </c>
      <c r="C26" s="65">
        <v>0.036423611111111115</v>
      </c>
      <c r="E26" s="79">
        <v>23</v>
      </c>
      <c r="F26" s="57" t="s">
        <v>62</v>
      </c>
      <c r="G26" s="25" t="s">
        <v>98</v>
      </c>
      <c r="H26" s="65">
        <f>VLOOKUP(E4:E43,$B4:$C43,2,FALSE)</f>
        <v>0.04065972222222222</v>
      </c>
      <c r="I26" s="2"/>
      <c r="J26" s="6">
        <v>23</v>
      </c>
      <c r="K26" s="57" t="s">
        <v>68</v>
      </c>
      <c r="L26" s="43" t="s">
        <v>104</v>
      </c>
      <c r="M26" s="44">
        <v>0.036423611111111115</v>
      </c>
      <c r="N26" s="2"/>
      <c r="S26"/>
    </row>
    <row r="27" spans="2:19" ht="15">
      <c r="B27" s="61">
        <v>16</v>
      </c>
      <c r="C27" s="65">
        <v>0.037141203703703704</v>
      </c>
      <c r="E27" s="79">
        <v>24</v>
      </c>
      <c r="F27" s="57" t="s">
        <v>63</v>
      </c>
      <c r="G27" s="25" t="s">
        <v>99</v>
      </c>
      <c r="H27" s="65">
        <f>VLOOKUP(E4:E43,$B4:$C43,2,FALSE)</f>
        <v>0.029236111111111112</v>
      </c>
      <c r="I27" s="2"/>
      <c r="J27" s="6">
        <v>24</v>
      </c>
      <c r="K27" s="57" t="s">
        <v>55</v>
      </c>
      <c r="L27" s="43" t="s">
        <v>91</v>
      </c>
      <c r="M27" s="44">
        <v>0.037141203703703704</v>
      </c>
      <c r="N27" s="2"/>
      <c r="S27"/>
    </row>
    <row r="28" spans="2:19" ht="15">
      <c r="B28" s="61">
        <v>3</v>
      </c>
      <c r="C28" s="65">
        <v>0.038356481481481484</v>
      </c>
      <c r="E28" s="79">
        <v>25</v>
      </c>
      <c r="F28" s="57" t="s">
        <v>64</v>
      </c>
      <c r="G28" s="25" t="s">
        <v>100</v>
      </c>
      <c r="H28" s="65">
        <f>VLOOKUP(E4:E43,$B4:$C43,2,FALSE)</f>
        <v>0.03594907407407407</v>
      </c>
      <c r="I28" s="2"/>
      <c r="J28" s="6">
        <v>25</v>
      </c>
      <c r="K28" s="57" t="s">
        <v>43</v>
      </c>
      <c r="L28" s="43" t="s">
        <v>79</v>
      </c>
      <c r="M28" s="44">
        <v>0.038356481481481484</v>
      </c>
      <c r="N28" s="2"/>
      <c r="S28"/>
    </row>
    <row r="29" spans="2:19" ht="15">
      <c r="B29" s="61">
        <v>33</v>
      </c>
      <c r="C29" s="65">
        <v>0.03844907407407407</v>
      </c>
      <c r="E29" s="79">
        <v>26</v>
      </c>
      <c r="F29" s="57" t="s">
        <v>65</v>
      </c>
      <c r="G29" s="25" t="s">
        <v>101</v>
      </c>
      <c r="H29" s="65">
        <f>VLOOKUP(E4:E43,$B4:$C43,2,FALSE)</f>
        <v>0.03252314814814815</v>
      </c>
      <c r="I29" s="2"/>
      <c r="J29" s="6">
        <v>26</v>
      </c>
      <c r="K29" s="57" t="s">
        <v>72</v>
      </c>
      <c r="L29" s="43" t="s">
        <v>108</v>
      </c>
      <c r="M29" s="44">
        <v>0.03844907407407407</v>
      </c>
      <c r="N29" s="2"/>
      <c r="S29"/>
    </row>
    <row r="30" spans="2:19" ht="15">
      <c r="B30" s="61">
        <v>31</v>
      </c>
      <c r="C30" s="65">
        <v>0.03943287037037037</v>
      </c>
      <c r="E30" s="79">
        <v>27</v>
      </c>
      <c r="F30" s="57" t="s">
        <v>66</v>
      </c>
      <c r="G30" s="25" t="s">
        <v>102</v>
      </c>
      <c r="H30" s="65">
        <f>VLOOKUP(E4:E43,$B4:$C43,2,FALSE)</f>
        <v>0.03292824074074074</v>
      </c>
      <c r="I30" s="2"/>
      <c r="J30" s="6">
        <v>27</v>
      </c>
      <c r="K30" s="57" t="s">
        <v>70</v>
      </c>
      <c r="L30" s="43" t="s">
        <v>106</v>
      </c>
      <c r="M30" s="44">
        <v>0.03943287037037037</v>
      </c>
      <c r="N30" s="2"/>
      <c r="S30"/>
    </row>
    <row r="31" spans="2:19" ht="15">
      <c r="B31" s="62">
        <v>23</v>
      </c>
      <c r="C31" s="65">
        <v>0.04065972222222222</v>
      </c>
      <c r="E31" s="79">
        <v>28</v>
      </c>
      <c r="F31" s="57" t="s">
        <v>67</v>
      </c>
      <c r="G31" s="25" t="s">
        <v>103</v>
      </c>
      <c r="H31" s="65">
        <f>VLOOKUP(E4:E43,$B4:$C43,2,FALSE)</f>
        <v>0.030659722222222224</v>
      </c>
      <c r="I31" s="2"/>
      <c r="J31" s="6">
        <v>28</v>
      </c>
      <c r="K31" s="57" t="s">
        <v>62</v>
      </c>
      <c r="L31" s="43" t="s">
        <v>98</v>
      </c>
      <c r="M31" s="44">
        <v>0.04065972222222222</v>
      </c>
      <c r="N31" s="2"/>
      <c r="S31"/>
    </row>
    <row r="32" spans="2:19" ht="15">
      <c r="B32" s="62">
        <v>18</v>
      </c>
      <c r="C32" s="65">
        <v>0.04100694444444444</v>
      </c>
      <c r="E32" s="79">
        <v>29</v>
      </c>
      <c r="F32" s="57" t="s">
        <v>68</v>
      </c>
      <c r="G32" s="25" t="s">
        <v>104</v>
      </c>
      <c r="H32" s="65">
        <f>VLOOKUP(E4:E43,$B4:$C43,2,FALSE)</f>
        <v>0.036423611111111115</v>
      </c>
      <c r="J32" s="6">
        <v>29</v>
      </c>
      <c r="K32" s="57" t="s">
        <v>57</v>
      </c>
      <c r="L32" s="43" t="s">
        <v>93</v>
      </c>
      <c r="M32" s="44">
        <v>0.04100694444444444</v>
      </c>
      <c r="S32"/>
    </row>
    <row r="33" spans="2:19" ht="15">
      <c r="B33" s="62">
        <v>10</v>
      </c>
      <c r="C33" s="65">
        <v>0.041701388888888885</v>
      </c>
      <c r="E33" s="79">
        <v>30</v>
      </c>
      <c r="F33" s="57" t="s">
        <v>69</v>
      </c>
      <c r="G33" s="25" t="s">
        <v>105</v>
      </c>
      <c r="H33" s="65">
        <f>VLOOKUP(E4:E43,$B4:$C43,2,FALSE)</f>
        <v>0.03443287037037037</v>
      </c>
      <c r="J33" s="6">
        <v>30</v>
      </c>
      <c r="K33" s="57" t="s">
        <v>49</v>
      </c>
      <c r="L33" s="43" t="s">
        <v>85</v>
      </c>
      <c r="M33" s="44">
        <v>0.041701388888888885</v>
      </c>
      <c r="S33"/>
    </row>
    <row r="34" spans="2:19" ht="15">
      <c r="B34" s="62">
        <v>32</v>
      </c>
      <c r="C34" s="65">
        <v>0.04416666666666667</v>
      </c>
      <c r="E34" s="79">
        <v>31</v>
      </c>
      <c r="F34" s="57" t="s">
        <v>70</v>
      </c>
      <c r="G34" s="25" t="s">
        <v>106</v>
      </c>
      <c r="H34" s="65">
        <f>VLOOKUP(E4:E43,$B4:$C43,2,FALSE)</f>
        <v>0.03943287037037037</v>
      </c>
      <c r="J34" s="6">
        <v>31</v>
      </c>
      <c r="K34" s="57" t="s">
        <v>71</v>
      </c>
      <c r="L34" s="43" t="s">
        <v>107</v>
      </c>
      <c r="M34" s="44">
        <v>0.04416666666666667</v>
      </c>
      <c r="S34"/>
    </row>
    <row r="35" spans="2:19" ht="15">
      <c r="B35" s="62">
        <v>22</v>
      </c>
      <c r="C35" s="65">
        <v>0.04579861111111111</v>
      </c>
      <c r="E35" s="79">
        <v>32</v>
      </c>
      <c r="F35" s="57" t="s">
        <v>71</v>
      </c>
      <c r="G35" s="25" t="s">
        <v>107</v>
      </c>
      <c r="H35" s="65">
        <f>VLOOKUP(E4:E43,$B4:$C43,2,FALSE)</f>
        <v>0.04416666666666667</v>
      </c>
      <c r="J35" s="6">
        <v>32</v>
      </c>
      <c r="K35" s="57" t="s">
        <v>61</v>
      </c>
      <c r="L35" s="43" t="s">
        <v>97</v>
      </c>
      <c r="M35" s="44">
        <v>0.04579861111111111</v>
      </c>
      <c r="S35"/>
    </row>
    <row r="36" spans="2:19" ht="15">
      <c r="B36" s="62">
        <v>7</v>
      </c>
      <c r="C36" s="65">
        <v>0.045891203703703705</v>
      </c>
      <c r="E36" s="79">
        <v>33</v>
      </c>
      <c r="F36" s="57" t="s">
        <v>72</v>
      </c>
      <c r="G36" s="25" t="s">
        <v>108</v>
      </c>
      <c r="H36" s="65">
        <f>VLOOKUP(E4:E43,$B4:$C43,2,FALSE)</f>
        <v>0.03844907407407407</v>
      </c>
      <c r="J36" s="6">
        <v>33</v>
      </c>
      <c r="K36" s="57" t="s">
        <v>47</v>
      </c>
      <c r="L36" s="43" t="s">
        <v>83</v>
      </c>
      <c r="M36" s="44">
        <v>0.045891203703703705</v>
      </c>
      <c r="S36"/>
    </row>
    <row r="37" spans="2:19" ht="15">
      <c r="B37" s="62">
        <v>13</v>
      </c>
      <c r="C37" s="65">
        <v>0.050625</v>
      </c>
      <c r="E37" s="79">
        <v>34</v>
      </c>
      <c r="F37" s="57" t="s">
        <v>73</v>
      </c>
      <c r="G37" s="25" t="s">
        <v>109</v>
      </c>
      <c r="H37" s="65">
        <f>VLOOKUP(E4:E43,$B4:$C43,2,FALSE)</f>
        <v>0.033587962962962965</v>
      </c>
      <c r="J37" s="6">
        <v>34</v>
      </c>
      <c r="K37" s="57" t="s">
        <v>52</v>
      </c>
      <c r="L37" s="43" t="s">
        <v>88</v>
      </c>
      <c r="M37" s="44">
        <v>0.050625</v>
      </c>
      <c r="S37"/>
    </row>
    <row r="38" spans="2:19" ht="15">
      <c r="B38" s="62">
        <v>17</v>
      </c>
      <c r="C38" s="65">
        <v>0.05184027777777778</v>
      </c>
      <c r="E38" s="79">
        <v>35</v>
      </c>
      <c r="F38" s="58" t="s">
        <v>74</v>
      </c>
      <c r="G38" s="25" t="s">
        <v>110</v>
      </c>
      <c r="H38" s="65">
        <f>VLOOKUP(E4:E43,$B4:$C43,2,FALSE)</f>
        <v>0.034930555555555555</v>
      </c>
      <c r="J38" s="6">
        <v>35</v>
      </c>
      <c r="K38" s="57" t="s">
        <v>56</v>
      </c>
      <c r="L38" s="43" t="s">
        <v>92</v>
      </c>
      <c r="M38" s="44">
        <v>0.05184027777777778</v>
      </c>
      <c r="S38"/>
    </row>
    <row r="39" spans="3:19" ht="15">
      <c r="C39" s="65"/>
      <c r="E39" s="79">
        <v>36</v>
      </c>
      <c r="F39" s="58" t="s">
        <v>75</v>
      </c>
      <c r="G39" s="25" t="s">
        <v>111</v>
      </c>
      <c r="H39" s="65">
        <f>VLOOKUP(E4:E43,$B4:$C43,2,FALSE)</f>
        <v>0.03175925925925926</v>
      </c>
      <c r="J39" s="6">
        <v>36</v>
      </c>
      <c r="K39" s="57"/>
      <c r="L39" s="43"/>
      <c r="M39" s="44" t="e">
        <v>#N/A</v>
      </c>
      <c r="S39"/>
    </row>
    <row r="40" spans="2:19" ht="15">
      <c r="B40" s="62"/>
      <c r="C40" s="65"/>
      <c r="E40" s="79">
        <v>37</v>
      </c>
      <c r="F40" s="25"/>
      <c r="G40" s="25"/>
      <c r="H40" s="65" t="e">
        <f>VLOOKUP(E4:E43,$B4:$C43,2,FALSE)</f>
        <v>#N/A</v>
      </c>
      <c r="J40" s="6">
        <v>37</v>
      </c>
      <c r="K40" s="25"/>
      <c r="L40" s="43"/>
      <c r="M40" s="44" t="e">
        <v>#N/A</v>
      </c>
      <c r="S40"/>
    </row>
    <row r="41" spans="2:19" ht="15">
      <c r="B41" s="62"/>
      <c r="C41" s="65"/>
      <c r="E41" s="79">
        <v>38</v>
      </c>
      <c r="F41" s="25"/>
      <c r="G41" s="25"/>
      <c r="H41" s="65" t="e">
        <f>VLOOKUP(E4:E43,$B4:$C43,2,FALSE)</f>
        <v>#N/A</v>
      </c>
      <c r="J41" s="6">
        <v>38</v>
      </c>
      <c r="K41" s="25"/>
      <c r="L41" s="43"/>
      <c r="M41" s="44" t="e">
        <v>#N/A</v>
      </c>
      <c r="S41"/>
    </row>
    <row r="42" spans="2:19" ht="15">
      <c r="B42" s="62"/>
      <c r="C42" s="65"/>
      <c r="E42" s="79">
        <v>39</v>
      </c>
      <c r="F42" s="25"/>
      <c r="G42" s="25"/>
      <c r="H42" s="65" t="e">
        <f>VLOOKUP(E4:E43,$B4:$C43,2,FALSE)</f>
        <v>#N/A</v>
      </c>
      <c r="J42" s="6">
        <v>39</v>
      </c>
      <c r="K42" s="25"/>
      <c r="L42" s="43"/>
      <c r="M42" s="44" t="e">
        <v>#N/A</v>
      </c>
      <c r="S42"/>
    </row>
    <row r="43" spans="2:19" ht="15">
      <c r="B43" s="62"/>
      <c r="C43" s="65"/>
      <c r="E43" s="79">
        <v>40</v>
      </c>
      <c r="F43" s="25"/>
      <c r="G43" s="25"/>
      <c r="H43" s="65" t="e">
        <f>VLOOKUP(E4:E43,$B4:$C43,2,FALSE)</f>
        <v>#N/A</v>
      </c>
      <c r="J43" s="6">
        <v>40</v>
      </c>
      <c r="K43" s="25"/>
      <c r="L43" s="43"/>
      <c r="M43" s="44" t="e">
        <v>#N/A</v>
      </c>
      <c r="S43"/>
    </row>
  </sheetData>
  <sheetProtection/>
  <mergeCells count="1">
    <mergeCell ref="B2:C2"/>
  </mergeCells>
  <printOptions horizontalCentered="1" verticalCentered="1"/>
  <pageMargins left="0.4724409448818898" right="0.5511811023622047" top="0.4330708661417323" bottom="0.4724409448818898" header="0.5118110236220472" footer="0"/>
  <pageSetup horizontalDpi="300" verticalDpi="300" orientation="landscape" paperSize="9" scale="75" r:id="rId1"/>
  <headerFooter alignWithMargins="0">
    <oddHeader>&amp;C&amp;"Arial,Bold"&amp;12&amp;UROUNDLEICESTER RELAY 2008 - LEG 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B1:T53"/>
  <sheetViews>
    <sheetView zoomScale="65" zoomScaleNormal="65" zoomScalePageLayoutView="0" workbookViewId="0" topLeftCell="J1">
      <selection activeCell="R12" sqref="R12:T12"/>
    </sheetView>
  </sheetViews>
  <sheetFormatPr defaultColWidth="9.140625" defaultRowHeight="12.75"/>
  <cols>
    <col min="2" max="2" width="13.57421875" style="0" bestFit="1" customWidth="1"/>
    <col min="3" max="3" width="14.00390625" style="0" bestFit="1" customWidth="1"/>
    <col min="5" max="5" width="13.57421875" style="0" bestFit="1" customWidth="1"/>
    <col min="6" max="6" width="25.8515625" style="0" bestFit="1" customWidth="1"/>
    <col min="7" max="7" width="20.421875" style="26" bestFit="1" customWidth="1"/>
    <col min="8" max="8" width="16.8515625" style="0" bestFit="1" customWidth="1"/>
    <col min="9" max="9" width="13.57421875" style="26" bestFit="1" customWidth="1"/>
    <col min="10" max="10" width="13.140625" style="9" bestFit="1" customWidth="1"/>
    <col min="11" max="11" width="14.7109375" style="9" bestFit="1" customWidth="1"/>
    <col min="13" max="13" width="12.28125" style="50" bestFit="1" customWidth="1"/>
    <col min="14" max="14" width="26.8515625" style="50" bestFit="1" customWidth="1"/>
    <col min="15" max="15" width="24.8515625" style="50" bestFit="1" customWidth="1"/>
    <col min="16" max="16" width="13.140625" style="50" bestFit="1" customWidth="1"/>
    <col min="17" max="17" width="2.28125" style="50" customWidth="1"/>
    <col min="18" max="18" width="14.421875" style="50" bestFit="1" customWidth="1"/>
    <col min="19" max="19" width="26.8515625" style="50" bestFit="1" customWidth="1"/>
    <col min="20" max="20" width="15.7109375" style="50" bestFit="1" customWidth="1"/>
  </cols>
  <sheetData>
    <row r="1" spans="5:17" ht="15">
      <c r="E1" s="10" t="s">
        <v>20</v>
      </c>
      <c r="F1" s="10"/>
      <c r="G1" s="27"/>
      <c r="H1" s="21"/>
      <c r="I1" s="33"/>
      <c r="J1" s="12"/>
      <c r="K1" s="12"/>
      <c r="L1" s="11"/>
      <c r="M1" s="47"/>
      <c r="N1" s="47"/>
      <c r="O1" s="47"/>
      <c r="P1" s="48"/>
      <c r="Q1" s="49"/>
    </row>
    <row r="2" spans="2:18" ht="15.75">
      <c r="B2" s="92" t="s">
        <v>37</v>
      </c>
      <c r="C2" s="94"/>
      <c r="E2" s="96" t="s">
        <v>27</v>
      </c>
      <c r="F2" s="96"/>
      <c r="G2" s="96"/>
      <c r="H2" s="12">
        <v>0.29930555555555555</v>
      </c>
      <c r="I2" s="33"/>
      <c r="J2" s="12"/>
      <c r="K2" s="12"/>
      <c r="L2" s="11"/>
      <c r="M2" s="47" t="s">
        <v>20</v>
      </c>
      <c r="N2" s="47"/>
      <c r="O2" s="47"/>
      <c r="P2" s="90"/>
      <c r="Q2" s="91"/>
      <c r="R2" s="83" t="s">
        <v>20</v>
      </c>
    </row>
    <row r="3" spans="2:20" ht="15.75">
      <c r="B3" s="60" t="s">
        <v>24</v>
      </c>
      <c r="C3" s="64" t="s">
        <v>4</v>
      </c>
      <c r="D3" s="1"/>
      <c r="E3" s="78" t="s">
        <v>24</v>
      </c>
      <c r="F3" s="14" t="s">
        <v>0</v>
      </c>
      <c r="G3" s="28" t="s">
        <v>1</v>
      </c>
      <c r="H3" s="15" t="s">
        <v>2</v>
      </c>
      <c r="I3" s="34" t="s">
        <v>3</v>
      </c>
      <c r="J3" s="15" t="s">
        <v>4</v>
      </c>
      <c r="K3" s="15" t="s">
        <v>5</v>
      </c>
      <c r="L3" s="16"/>
      <c r="M3" s="51" t="s">
        <v>6</v>
      </c>
      <c r="N3" s="51" t="s">
        <v>0</v>
      </c>
      <c r="O3" s="51" t="s">
        <v>9</v>
      </c>
      <c r="P3" s="52" t="s">
        <v>4</v>
      </c>
      <c r="Q3" s="53"/>
      <c r="R3" s="51" t="s">
        <v>7</v>
      </c>
      <c r="S3" s="51" t="s">
        <v>0</v>
      </c>
      <c r="T3" s="52" t="s">
        <v>8</v>
      </c>
    </row>
    <row r="4" spans="2:20" ht="15">
      <c r="B4" s="61">
        <v>2</v>
      </c>
      <c r="C4" s="65">
        <v>0.2813541666666666</v>
      </c>
      <c r="E4" s="79">
        <v>1</v>
      </c>
      <c r="F4" s="18" t="str">
        <f>'LEG A'!F4</f>
        <v>HUNCOTE MENS </v>
      </c>
      <c r="G4" s="29" t="s">
        <v>392</v>
      </c>
      <c r="H4" s="19">
        <f>IF('LEG I'!I4&lt;'LEG I'!H2,'LEG I'!I4,'LEG I'!H2)</f>
        <v>0.27783564814814815</v>
      </c>
      <c r="I4" s="35">
        <f>VLOOKUP(E4:E43,$B4:$C43,2,FALSE)</f>
        <v>0.3160763888888889</v>
      </c>
      <c r="J4" s="8">
        <f>I4-H4</f>
        <v>0.03824074074074074</v>
      </c>
      <c r="K4" s="19">
        <f>'LEG I'!K4+J4</f>
        <v>0.33983796296296304</v>
      </c>
      <c r="L4" s="11"/>
      <c r="M4" s="54">
        <v>1</v>
      </c>
      <c r="N4" s="54" t="s">
        <v>73</v>
      </c>
      <c r="O4" s="54" t="s">
        <v>461</v>
      </c>
      <c r="P4" s="55">
        <v>0.0317824074074074</v>
      </c>
      <c r="Q4" s="53"/>
      <c r="R4" s="54">
        <v>1</v>
      </c>
      <c r="S4" s="54" t="s">
        <v>76</v>
      </c>
      <c r="T4" s="55">
        <v>0.2813541666666666</v>
      </c>
    </row>
    <row r="5" spans="2:20" ht="15">
      <c r="B5" s="61">
        <v>34</v>
      </c>
      <c r="C5" s="65">
        <v>0.2880787037037037</v>
      </c>
      <c r="E5" s="79">
        <v>2</v>
      </c>
      <c r="F5" s="18" t="str">
        <f>'LEG A'!F5</f>
        <v>CORITANIANS</v>
      </c>
      <c r="G5" s="29" t="s">
        <v>393</v>
      </c>
      <c r="H5" s="19">
        <f>IF('LEG I'!I5&lt;'LEG I'!H2,'LEG I'!I5,'LEG I'!H2)</f>
        <v>0.24572916666666667</v>
      </c>
      <c r="I5" s="35">
        <f>VLOOKUP(E4:E43,$B4:$C43,2,FALSE)</f>
        <v>0.2813541666666666</v>
      </c>
      <c r="J5" s="8">
        <f aca="true" t="shared" si="0" ref="J5:J43">I5-H5</f>
        <v>0.03562499999999996</v>
      </c>
      <c r="K5" s="19">
        <f>'LEG I'!K5+J5</f>
        <v>0.2813541666666666</v>
      </c>
      <c r="L5" s="11"/>
      <c r="M5" s="54">
        <v>2</v>
      </c>
      <c r="N5" s="54" t="s">
        <v>65</v>
      </c>
      <c r="O5" s="54" t="s">
        <v>416</v>
      </c>
      <c r="P5" s="55">
        <v>0.03236111111111112</v>
      </c>
      <c r="Q5" s="53"/>
      <c r="R5" s="54">
        <v>2</v>
      </c>
      <c r="S5" s="54" t="s">
        <v>73</v>
      </c>
      <c r="T5" s="55">
        <v>0.2880787037037037</v>
      </c>
    </row>
    <row r="6" spans="2:20" ht="15">
      <c r="B6" s="61">
        <v>26</v>
      </c>
      <c r="C6" s="65">
        <v>0.30194444444444446</v>
      </c>
      <c r="E6" s="79">
        <v>3</v>
      </c>
      <c r="F6" s="18" t="str">
        <f>'LEG A'!F6</f>
        <v>BIRSTALL LADIES</v>
      </c>
      <c r="G6" s="29" t="s">
        <v>394</v>
      </c>
      <c r="H6" s="19">
        <f>IF('LEG I'!I6&lt;'LEG I'!H2,'LEG I'!I6,'LEG I'!H2)</f>
        <v>0.2893287037037037</v>
      </c>
      <c r="I6" s="35">
        <f>VLOOKUP(E4:E43,$B4:$C43,2,FALSE)</f>
        <v>0.32731481481481484</v>
      </c>
      <c r="J6" s="8">
        <f t="shared" si="0"/>
        <v>0.03798611111111111</v>
      </c>
      <c r="K6" s="19">
        <f>'LEG I'!K6+J6</f>
        <v>0.3735648148148148</v>
      </c>
      <c r="L6" s="11"/>
      <c r="M6" s="54">
        <v>3</v>
      </c>
      <c r="N6" s="54" t="s">
        <v>63</v>
      </c>
      <c r="O6" s="54" t="s">
        <v>414</v>
      </c>
      <c r="P6" s="55">
        <v>0.033194444444444415</v>
      </c>
      <c r="Q6" s="53"/>
      <c r="R6" s="54">
        <v>3</v>
      </c>
      <c r="S6" s="54" t="s">
        <v>65</v>
      </c>
      <c r="T6" s="55">
        <v>0.30194444444444446</v>
      </c>
    </row>
    <row r="7" spans="2:20" ht="15">
      <c r="B7" s="61">
        <v>4</v>
      </c>
      <c r="C7" s="65">
        <v>0.30453703703703705</v>
      </c>
      <c r="E7" s="79">
        <v>4</v>
      </c>
      <c r="F7" s="18" t="str">
        <f>'LEG A'!F7</f>
        <v> BARROW MIXED A</v>
      </c>
      <c r="G7" s="29" t="s">
        <v>395</v>
      </c>
      <c r="H7" s="19">
        <f>IF('LEG I'!I7&lt;'LEG I'!H2,'LEG I'!I7,'LEG I'!H2)</f>
        <v>0.26935185185185184</v>
      </c>
      <c r="I7" s="35">
        <f>VLOOKUP(E4:E43,$B4:$C43,2,FALSE)</f>
        <v>0.30453703703703705</v>
      </c>
      <c r="J7" s="8">
        <f t="shared" si="0"/>
        <v>0.03518518518518521</v>
      </c>
      <c r="K7" s="19">
        <f>'LEG I'!K7+J7</f>
        <v>0.30467592592592596</v>
      </c>
      <c r="L7" s="11"/>
      <c r="M7" s="54">
        <v>4</v>
      </c>
      <c r="N7" s="54" t="s">
        <v>45</v>
      </c>
      <c r="O7" s="54" t="s">
        <v>396</v>
      </c>
      <c r="P7" s="55">
        <v>0.03373842592592596</v>
      </c>
      <c r="Q7" s="53"/>
      <c r="R7" s="54">
        <v>4</v>
      </c>
      <c r="S7" s="54" t="s">
        <v>63</v>
      </c>
      <c r="T7" s="55">
        <v>0.3045717592592592</v>
      </c>
    </row>
    <row r="8" spans="2:20" ht="15">
      <c r="B8" s="61">
        <v>24</v>
      </c>
      <c r="C8" s="65">
        <v>0.3045717592592592</v>
      </c>
      <c r="E8" s="79">
        <v>5</v>
      </c>
      <c r="F8" s="18" t="str">
        <f>'LEG A'!F8</f>
        <v>LEICESTER TRI MENS</v>
      </c>
      <c r="G8" s="29" t="s">
        <v>396</v>
      </c>
      <c r="H8" s="19">
        <f>IF('LEG I'!I8&lt;'LEG I'!H2,'LEG I'!I8,'LEG I'!H2)</f>
        <v>0.2736458333333333</v>
      </c>
      <c r="I8" s="35">
        <f>VLOOKUP(E4:E43,$B4:$C43,2,FALSE)</f>
        <v>0.3073842592592593</v>
      </c>
      <c r="J8" s="8">
        <f t="shared" si="0"/>
        <v>0.03373842592592596</v>
      </c>
      <c r="K8" s="19">
        <f>'LEG I'!K8+J8</f>
        <v>0.3073842592592593</v>
      </c>
      <c r="L8" s="11"/>
      <c r="M8" s="54">
        <v>5</v>
      </c>
      <c r="N8" s="54" t="s">
        <v>53</v>
      </c>
      <c r="O8" s="54" t="s">
        <v>404</v>
      </c>
      <c r="P8" s="55">
        <v>0.03462962962962962</v>
      </c>
      <c r="Q8" s="53"/>
      <c r="R8" s="54">
        <v>5</v>
      </c>
      <c r="S8" s="54" t="s">
        <v>44</v>
      </c>
      <c r="T8" s="55">
        <v>0.30467592592592596</v>
      </c>
    </row>
    <row r="9" spans="2:20" ht="15">
      <c r="B9" s="61">
        <v>5</v>
      </c>
      <c r="C9" s="65">
        <v>0.3073842592592593</v>
      </c>
      <c r="E9" s="79">
        <v>6</v>
      </c>
      <c r="F9" s="18" t="str">
        <f>'LEG A'!F9</f>
        <v>HINCKLEY MIXED A</v>
      </c>
      <c r="G9" s="29" t="s">
        <v>397</v>
      </c>
      <c r="H9" s="19">
        <f>IF('LEG I'!I9&lt;'LEG I'!H2,'LEG I'!I9,'LEG I'!H2)</f>
        <v>0.2748611111111111</v>
      </c>
      <c r="I9" s="35">
        <f>VLOOKUP(E4:E43,$B4:$C43,2,FALSE)</f>
        <v>0.3174652777777778</v>
      </c>
      <c r="J9" s="8">
        <f t="shared" si="0"/>
        <v>0.042604166666666665</v>
      </c>
      <c r="K9" s="19">
        <f>'LEG I'!K9+J9</f>
        <v>0.3276851851851852</v>
      </c>
      <c r="L9" s="11"/>
      <c r="M9" s="54">
        <v>6</v>
      </c>
      <c r="N9" s="54" t="s">
        <v>44</v>
      </c>
      <c r="O9" s="54" t="s">
        <v>395</v>
      </c>
      <c r="P9" s="55">
        <v>0.03518518518518521</v>
      </c>
      <c r="Q9" s="53"/>
      <c r="R9" s="54">
        <v>6</v>
      </c>
      <c r="S9" s="54" t="s">
        <v>45</v>
      </c>
      <c r="T9" s="55">
        <v>0.3073842592592593</v>
      </c>
    </row>
    <row r="10" spans="2:20" ht="15">
      <c r="B10" s="61">
        <v>14</v>
      </c>
      <c r="C10" s="65">
        <v>0.30894675925925924</v>
      </c>
      <c r="E10" s="79">
        <v>7</v>
      </c>
      <c r="F10" s="18" t="str">
        <f>'LEG A'!F10</f>
        <v>HINCKLEY MIXED B</v>
      </c>
      <c r="G10" s="29" t="s">
        <v>398</v>
      </c>
      <c r="H10" s="19">
        <f>IF('LEG I'!I10&lt;'LEG I'!H2,'LEG I'!I10,'LEG I'!H2)</f>
        <v>0.2816782407407407</v>
      </c>
      <c r="I10" s="35">
        <f>VLOOKUP(E4:E43,$B4:$C43,2,FALSE)</f>
        <v>0.3264930555555556</v>
      </c>
      <c r="J10" s="8">
        <f t="shared" si="0"/>
        <v>0.04481481481481486</v>
      </c>
      <c r="K10" s="19">
        <f>'LEG I'!K10+J10</f>
        <v>0.3783912037037037</v>
      </c>
      <c r="L10" s="11"/>
      <c r="M10" s="54">
        <v>7</v>
      </c>
      <c r="N10" s="54" t="s">
        <v>69</v>
      </c>
      <c r="O10" s="54" t="s">
        <v>420</v>
      </c>
      <c r="P10" s="55">
        <v>0.03547453703703707</v>
      </c>
      <c r="Q10" s="53"/>
      <c r="R10" s="54">
        <v>7</v>
      </c>
      <c r="S10" s="54" t="s">
        <v>53</v>
      </c>
      <c r="T10" s="55">
        <v>0.30894675925925924</v>
      </c>
    </row>
    <row r="11" spans="2:20" ht="15">
      <c r="B11" s="61">
        <v>20</v>
      </c>
      <c r="C11" s="65">
        <v>0.31096064814814817</v>
      </c>
      <c r="E11" s="79">
        <v>8</v>
      </c>
      <c r="F11" s="18">
        <f>'LEG A'!F11</f>
        <v>0</v>
      </c>
      <c r="G11" s="29"/>
      <c r="H11" s="19" t="e">
        <f>IF('LEG I'!I11&lt;'LEG I'!H2,'LEG I'!I11,'LEG I'!H2)</f>
        <v>#N/A</v>
      </c>
      <c r="I11" s="35" t="e">
        <f>VLOOKUP(E4:E43,$B4:$C43,2,FALSE)</f>
        <v>#N/A</v>
      </c>
      <c r="J11" s="8" t="e">
        <f t="shared" si="0"/>
        <v>#N/A</v>
      </c>
      <c r="K11" s="19" t="e">
        <f>'LEG I'!K11+J11</f>
        <v>#N/A</v>
      </c>
      <c r="L11" s="11"/>
      <c r="M11" s="54">
        <v>8</v>
      </c>
      <c r="N11" s="54" t="s">
        <v>76</v>
      </c>
      <c r="O11" s="54" t="s">
        <v>393</v>
      </c>
      <c r="P11" s="55">
        <v>0.03562499999999996</v>
      </c>
      <c r="Q11" s="53"/>
      <c r="R11" s="54">
        <v>8</v>
      </c>
      <c r="S11" s="54" t="s">
        <v>67</v>
      </c>
      <c r="T11" s="55">
        <v>0.3204050925925926</v>
      </c>
    </row>
    <row r="12" spans="2:20" ht="15">
      <c r="B12" s="61">
        <v>19</v>
      </c>
      <c r="C12" s="65">
        <v>0.311400462962963</v>
      </c>
      <c r="E12" s="79">
        <v>9</v>
      </c>
      <c r="F12" s="18" t="str">
        <f>'LEG A'!F12</f>
        <v>BARROW MIXED B</v>
      </c>
      <c r="G12" s="29" t="s">
        <v>399</v>
      </c>
      <c r="H12" s="19">
        <f>IF('LEG I'!I12&lt;'LEG I'!H2,'LEG I'!I12,'LEG I'!H2)</f>
        <v>0.27739583333333334</v>
      </c>
      <c r="I12" s="35">
        <f>VLOOKUP(E4:E43,$B4:$C43,2,FALSE)</f>
        <v>0.32001157407407405</v>
      </c>
      <c r="J12" s="8">
        <f t="shared" si="0"/>
        <v>0.042615740740740704</v>
      </c>
      <c r="K12" s="19">
        <f>'LEG I'!K12+J12</f>
        <v>0.3359490740740741</v>
      </c>
      <c r="L12" s="11"/>
      <c r="M12" s="54">
        <v>9</v>
      </c>
      <c r="N12" s="54" t="s">
        <v>75</v>
      </c>
      <c r="O12" s="54" t="s">
        <v>426</v>
      </c>
      <c r="P12" s="55">
        <v>0.03645833333333337</v>
      </c>
      <c r="Q12" s="53"/>
      <c r="R12" s="100">
        <v>9</v>
      </c>
      <c r="S12" s="100" t="s">
        <v>58</v>
      </c>
      <c r="T12" s="101">
        <v>0.32593750000000005</v>
      </c>
    </row>
    <row r="13" spans="2:20" ht="15">
      <c r="B13" s="61">
        <v>28</v>
      </c>
      <c r="C13" s="65">
        <v>0.3127314814814815</v>
      </c>
      <c r="E13" s="79">
        <v>10</v>
      </c>
      <c r="F13" s="18" t="str">
        <f>'LEG A'!F13</f>
        <v>BARROW MIXED C</v>
      </c>
      <c r="G13" s="29" t="s">
        <v>400</v>
      </c>
      <c r="H13" s="19">
        <f>IF('LEG I'!I13&lt;'LEG I'!H2,'LEG I'!I13,'LEG I'!H2)</f>
        <v>0.29453703703703704</v>
      </c>
      <c r="I13" s="35">
        <f>VLOOKUP(E4:E43,$B4:$C43,2,FALSE)</f>
        <v>0.3346064814814815</v>
      </c>
      <c r="J13" s="8">
        <f t="shared" si="0"/>
        <v>0.040069444444444435</v>
      </c>
      <c r="K13" s="19">
        <f>'LEG I'!K13+J13</f>
        <v>0.39545138888888887</v>
      </c>
      <c r="L13" s="11"/>
      <c r="M13" s="54">
        <v>10</v>
      </c>
      <c r="N13" s="54" t="s">
        <v>67</v>
      </c>
      <c r="O13" s="54" t="s">
        <v>418</v>
      </c>
      <c r="P13" s="55">
        <v>0.03714120370370372</v>
      </c>
      <c r="Q13" s="53"/>
      <c r="R13" s="54">
        <v>10</v>
      </c>
      <c r="S13" s="54" t="s">
        <v>46</v>
      </c>
      <c r="T13" s="55">
        <v>0.3276851851851852</v>
      </c>
    </row>
    <row r="14" spans="2:20" ht="15">
      <c r="B14" s="61">
        <v>27</v>
      </c>
      <c r="C14" s="65">
        <v>0.3133101851851852</v>
      </c>
      <c r="E14" s="79">
        <v>11</v>
      </c>
      <c r="F14" s="18" t="str">
        <f>'LEG A'!F14</f>
        <v>LEICESTER TRI MIXED</v>
      </c>
      <c r="G14" s="29" t="s">
        <v>401</v>
      </c>
      <c r="H14" s="19">
        <f>IF('LEG I'!I14&lt;'LEG I'!H2,'LEG I'!I14,'LEG I'!H2)</f>
        <v>0.27971064814814817</v>
      </c>
      <c r="I14" s="35">
        <f>VLOOKUP(E4:E43,$B4:$C43,2,FALSE)</f>
        <v>0.31880787037037034</v>
      </c>
      <c r="J14" s="8">
        <f t="shared" si="0"/>
        <v>0.03909722222222217</v>
      </c>
      <c r="K14" s="19">
        <f>'LEG I'!K14+J14</f>
        <v>0.38072916666666673</v>
      </c>
      <c r="L14" s="11"/>
      <c r="M14" s="54">
        <v>11</v>
      </c>
      <c r="N14" s="54" t="s">
        <v>55</v>
      </c>
      <c r="O14" s="54" t="s">
        <v>406</v>
      </c>
      <c r="P14" s="55">
        <v>0.03729166666666667</v>
      </c>
      <c r="Q14" s="53"/>
      <c r="R14" s="54">
        <v>11</v>
      </c>
      <c r="S14" s="54" t="s">
        <v>59</v>
      </c>
      <c r="T14" s="55">
        <v>0.3292939814814815</v>
      </c>
    </row>
    <row r="15" spans="2:20" ht="15">
      <c r="B15" s="61">
        <v>30</v>
      </c>
      <c r="C15" s="65">
        <v>0.31539351851851855</v>
      </c>
      <c r="E15" s="79">
        <v>12</v>
      </c>
      <c r="F15" s="18" t="str">
        <f>'LEG A'!F15</f>
        <v>FLECKNEY/KIBWORTH A</v>
      </c>
      <c r="G15" s="29" t="s">
        <v>402</v>
      </c>
      <c r="H15" s="19">
        <f>IF('LEG I'!I15&lt;'LEG I'!H2,'LEG I'!I15,'LEG I'!H2)</f>
        <v>0.27912037037037035</v>
      </c>
      <c r="I15" s="35">
        <f>VLOOKUP(E4:E43,$B4:$C43,2,FALSE)</f>
        <v>0.3232523148148148</v>
      </c>
      <c r="J15" s="8">
        <f t="shared" si="0"/>
        <v>0.04413194444444446</v>
      </c>
      <c r="K15" s="19">
        <f>'LEG I'!K15+J15</f>
        <v>0.3436921296296296</v>
      </c>
      <c r="L15" s="11"/>
      <c r="M15" s="54">
        <v>12</v>
      </c>
      <c r="N15" s="54" t="s">
        <v>52</v>
      </c>
      <c r="O15" s="54" t="s">
        <v>403</v>
      </c>
      <c r="P15" s="55">
        <v>0.03737268518518516</v>
      </c>
      <c r="Q15" s="53"/>
      <c r="R15" s="54">
        <v>12</v>
      </c>
      <c r="S15" s="54" t="s">
        <v>69</v>
      </c>
      <c r="T15" s="55">
        <v>0.3308333333333334</v>
      </c>
    </row>
    <row r="16" spans="2:20" ht="15">
      <c r="B16" s="61">
        <v>1</v>
      </c>
      <c r="C16" s="65">
        <v>0.3160763888888889</v>
      </c>
      <c r="E16" s="79">
        <v>13</v>
      </c>
      <c r="F16" s="18" t="str">
        <f>'LEG A'!F16</f>
        <v>FLECKNEY/KIBWORTH B</v>
      </c>
      <c r="G16" s="29" t="s">
        <v>403</v>
      </c>
      <c r="H16" s="19">
        <f>IF('LEG I'!I16&lt;'LEG I'!H2,'LEG I'!I16,'LEG I'!H2)</f>
        <v>0.30114583333333333</v>
      </c>
      <c r="I16" s="35">
        <f>VLOOKUP(E4:E43,$B4:$C43,2,FALSE)</f>
        <v>0.3385185185185185</v>
      </c>
      <c r="J16" s="8">
        <f t="shared" si="0"/>
        <v>0.03737268518518516</v>
      </c>
      <c r="K16" s="19">
        <f>'LEG I'!K16+J16</f>
        <v>0.41309027777777774</v>
      </c>
      <c r="L16" s="11"/>
      <c r="M16" s="54">
        <v>13</v>
      </c>
      <c r="N16" s="54" t="s">
        <v>68</v>
      </c>
      <c r="O16" s="54" t="s">
        <v>419</v>
      </c>
      <c r="P16" s="55">
        <v>0.037708333333333344</v>
      </c>
      <c r="Q16" s="53"/>
      <c r="R16" s="54">
        <v>13</v>
      </c>
      <c r="S16" s="54" t="s">
        <v>48</v>
      </c>
      <c r="T16" s="55">
        <v>0.3359490740740741</v>
      </c>
    </row>
    <row r="17" spans="2:20" ht="15">
      <c r="B17" s="61">
        <v>29</v>
      </c>
      <c r="C17" s="65">
        <v>0.3163310185185185</v>
      </c>
      <c r="E17" s="79">
        <v>14</v>
      </c>
      <c r="F17" s="18" t="str">
        <f>'LEG A'!F17</f>
        <v>WREAKE MENS A</v>
      </c>
      <c r="G17" s="29" t="s">
        <v>404</v>
      </c>
      <c r="H17" s="19">
        <f>IF('LEG I'!I17&lt;'LEG I'!H2,'LEG I'!I17,'LEG I'!H2)</f>
        <v>0.2743171296296296</v>
      </c>
      <c r="I17" s="35">
        <f>VLOOKUP(E4:E43,$B4:$C43,2,FALSE)</f>
        <v>0.30894675925925924</v>
      </c>
      <c r="J17" s="8">
        <f t="shared" si="0"/>
        <v>0.03462962962962962</v>
      </c>
      <c r="K17" s="19">
        <f>'LEG I'!K17+J17</f>
        <v>0.30894675925925924</v>
      </c>
      <c r="L17" s="11"/>
      <c r="M17" s="54">
        <v>14</v>
      </c>
      <c r="N17" s="54" t="s">
        <v>43</v>
      </c>
      <c r="O17" s="54" t="s">
        <v>394</v>
      </c>
      <c r="P17" s="55">
        <v>0.03798611111111111</v>
      </c>
      <c r="Q17" s="53"/>
      <c r="R17" s="54">
        <v>14</v>
      </c>
      <c r="S17" s="54" t="s">
        <v>42</v>
      </c>
      <c r="T17" s="55">
        <v>0.33983796296296304</v>
      </c>
    </row>
    <row r="18" spans="2:20" ht="15">
      <c r="B18" s="61">
        <v>6</v>
      </c>
      <c r="C18" s="65">
        <v>0.3174652777777778</v>
      </c>
      <c r="E18" s="79">
        <v>15</v>
      </c>
      <c r="F18" s="18" t="str">
        <f>'LEG A'!F18</f>
        <v>WREAKE MENS B</v>
      </c>
      <c r="G18" s="29" t="s">
        <v>405</v>
      </c>
      <c r="H18" s="19">
        <f>IF('LEG I'!I18&lt;'LEG I'!H2,'LEG I'!I18,'LEG I'!H2)</f>
        <v>0.281875</v>
      </c>
      <c r="I18" s="35">
        <f>VLOOKUP(E4:E43,$B4:$C43,2,FALSE)</f>
        <v>0.32350694444444444</v>
      </c>
      <c r="J18" s="8">
        <f t="shared" si="0"/>
        <v>0.04163194444444446</v>
      </c>
      <c r="K18" s="19">
        <f>'LEG I'!K18+J18</f>
        <v>0.35108796296296296</v>
      </c>
      <c r="L18" s="11"/>
      <c r="M18" s="54">
        <v>15</v>
      </c>
      <c r="N18" s="54" t="s">
        <v>59</v>
      </c>
      <c r="O18" s="54" t="s">
        <v>410</v>
      </c>
      <c r="P18" s="55">
        <v>0.03813657407407406</v>
      </c>
      <c r="Q18" s="53"/>
      <c r="R18" s="54">
        <v>15</v>
      </c>
      <c r="S18" s="54" t="s">
        <v>66</v>
      </c>
      <c r="T18" s="55">
        <v>0.3408333333333333</v>
      </c>
    </row>
    <row r="19" spans="2:20" ht="15">
      <c r="B19" s="61">
        <v>11</v>
      </c>
      <c r="C19" s="65">
        <v>0.31880787037037034</v>
      </c>
      <c r="E19" s="79">
        <v>16</v>
      </c>
      <c r="F19" s="18" t="str">
        <f>'LEG A'!F19</f>
        <v>WREAKE LADIES A</v>
      </c>
      <c r="G19" s="29" t="s">
        <v>406</v>
      </c>
      <c r="H19" s="19">
        <f>IF('LEG I'!I19&lt;'LEG I'!H2,'LEG I'!I19,'LEG I'!H2)</f>
        <v>0.2883101851851852</v>
      </c>
      <c r="I19" s="35">
        <f>VLOOKUP(E4:E43,$B4:$C43,2,FALSE)</f>
        <v>0.32560185185185186</v>
      </c>
      <c r="J19" s="8">
        <f t="shared" si="0"/>
        <v>0.03729166666666667</v>
      </c>
      <c r="K19" s="19">
        <f>'LEG I'!K19+J19</f>
        <v>0.37506944444444446</v>
      </c>
      <c r="L19" s="11"/>
      <c r="M19" s="54">
        <v>16</v>
      </c>
      <c r="N19" s="54" t="s">
        <v>42</v>
      </c>
      <c r="O19" s="54" t="s">
        <v>392</v>
      </c>
      <c r="P19" s="55">
        <v>0.03824074074074074</v>
      </c>
      <c r="Q19" s="53"/>
      <c r="R19" s="54">
        <v>16</v>
      </c>
      <c r="S19" s="54" t="s">
        <v>57</v>
      </c>
      <c r="T19" s="55">
        <v>0.3416666666666667</v>
      </c>
    </row>
    <row r="20" spans="2:20" ht="15">
      <c r="B20" s="61">
        <v>9</v>
      </c>
      <c r="C20" s="65">
        <v>0.32001157407407405</v>
      </c>
      <c r="E20" s="79">
        <v>17</v>
      </c>
      <c r="F20" s="18" t="str">
        <f>'LEG A'!F20</f>
        <v>WREAKE LADIES B</v>
      </c>
      <c r="G20" s="29" t="s">
        <v>407</v>
      </c>
      <c r="H20" s="19">
        <f>IF('LEG I'!I20&lt;'LEG I'!H2,'LEG I'!I20,'LEG I'!H2)</f>
        <v>0.29259259259259257</v>
      </c>
      <c r="I20" s="35">
        <f>VLOOKUP(E4:E43,$B4:$C43,2,FALSE)</f>
        <v>0.3397800925925926</v>
      </c>
      <c r="J20" s="8">
        <f t="shared" si="0"/>
        <v>0.04718750000000005</v>
      </c>
      <c r="K20" s="19">
        <f>'LEG I'!K20+J20</f>
        <v>0.4433796296296296</v>
      </c>
      <c r="L20" s="11"/>
      <c r="M20" s="54">
        <v>17</v>
      </c>
      <c r="N20" s="54" t="s">
        <v>57</v>
      </c>
      <c r="O20" s="54" t="s">
        <v>408</v>
      </c>
      <c r="P20" s="55">
        <v>0.038773148148148195</v>
      </c>
      <c r="Q20" s="53"/>
      <c r="R20" s="54">
        <v>17</v>
      </c>
      <c r="S20" s="54" t="s">
        <v>51</v>
      </c>
      <c r="T20" s="55">
        <v>0.3436921296296296</v>
      </c>
    </row>
    <row r="21" spans="2:20" ht="15">
      <c r="B21" s="61">
        <v>18</v>
      </c>
      <c r="C21" s="65">
        <v>0.32137731481481485</v>
      </c>
      <c r="E21" s="79">
        <v>18</v>
      </c>
      <c r="F21" s="18" t="str">
        <f>'LEG A'!F21</f>
        <v>BIRSTALL MEN</v>
      </c>
      <c r="G21" s="29" t="s">
        <v>408</v>
      </c>
      <c r="H21" s="19">
        <f>IF('LEG I'!I21&lt;'LEG I'!H2,'LEG I'!I21,'LEG I'!H2)</f>
        <v>0.28260416666666666</v>
      </c>
      <c r="I21" s="35">
        <f>VLOOKUP(E4:E43,$B4:$C43,2,FALSE)</f>
        <v>0.32137731481481485</v>
      </c>
      <c r="J21" s="8">
        <f t="shared" si="0"/>
        <v>0.038773148148148195</v>
      </c>
      <c r="K21" s="19">
        <f>'LEG I'!K21+J21</f>
        <v>0.3416666666666667</v>
      </c>
      <c r="L21" s="11"/>
      <c r="M21" s="54">
        <v>18</v>
      </c>
      <c r="N21" s="54" t="s">
        <v>66</v>
      </c>
      <c r="O21" s="54" t="s">
        <v>417</v>
      </c>
      <c r="P21" s="55">
        <v>0.039004629629629695</v>
      </c>
      <c r="Q21" s="53"/>
      <c r="R21" s="54">
        <v>18</v>
      </c>
      <c r="S21" s="54" t="s">
        <v>68</v>
      </c>
      <c r="T21" s="55">
        <v>0.34923611111111114</v>
      </c>
    </row>
    <row r="22" spans="2:20" ht="15">
      <c r="B22" s="61">
        <v>12</v>
      </c>
      <c r="C22" s="65">
        <v>0.3232523148148148</v>
      </c>
      <c r="E22" s="79">
        <v>19</v>
      </c>
      <c r="F22" s="18" t="str">
        <f>'LEG A'!F22</f>
        <v>ROADHOGGS MEN</v>
      </c>
      <c r="G22" s="29" t="s">
        <v>409</v>
      </c>
      <c r="H22" s="19">
        <f>IF('LEG I'!I22&lt;'LEG I'!H2,'LEG I'!I22,'LEG I'!H2)</f>
        <v>0.27100694444444445</v>
      </c>
      <c r="I22" s="35">
        <f>VLOOKUP(E4:E43,$B4:$C43,2,FALSE)</f>
        <v>0.311400462962963</v>
      </c>
      <c r="J22" s="8">
        <f t="shared" si="0"/>
        <v>0.04039351851851852</v>
      </c>
      <c r="K22" s="19">
        <f>'LEG I'!K22+J22</f>
        <v>0.32593750000000005</v>
      </c>
      <c r="L22" s="11"/>
      <c r="M22" s="54">
        <v>19</v>
      </c>
      <c r="N22" s="54" t="s">
        <v>50</v>
      </c>
      <c r="O22" s="54" t="s">
        <v>401</v>
      </c>
      <c r="P22" s="55">
        <v>0.03909722222222217</v>
      </c>
      <c r="Q22" s="53"/>
      <c r="R22" s="54">
        <v>19</v>
      </c>
      <c r="S22" s="54" t="s">
        <v>54</v>
      </c>
      <c r="T22" s="55">
        <v>0.35108796296296296</v>
      </c>
    </row>
    <row r="23" spans="2:20" ht="15">
      <c r="B23" s="61">
        <v>15</v>
      </c>
      <c r="C23" s="65">
        <v>0.32350694444444444</v>
      </c>
      <c r="E23" s="79">
        <v>20</v>
      </c>
      <c r="F23" s="18" t="str">
        <f>'LEG A'!F23</f>
        <v>WEST END MIXED A</v>
      </c>
      <c r="G23" s="29" t="s">
        <v>410</v>
      </c>
      <c r="H23" s="19">
        <f>IF('LEG I'!I23&lt;'LEG I'!H2,'LEG I'!I23,'LEG I'!H2)</f>
        <v>0.2728240740740741</v>
      </c>
      <c r="I23" s="35">
        <f>VLOOKUP(E4:E43,$B4:$C43,2,FALSE)</f>
        <v>0.31096064814814817</v>
      </c>
      <c r="J23" s="8">
        <f t="shared" si="0"/>
        <v>0.03813657407407406</v>
      </c>
      <c r="K23" s="19">
        <f>'LEG I'!K23+J23</f>
        <v>0.3292939814814815</v>
      </c>
      <c r="L23" s="11"/>
      <c r="M23" s="54">
        <v>20</v>
      </c>
      <c r="N23" s="54" t="s">
        <v>49</v>
      </c>
      <c r="O23" s="54" t="s">
        <v>400</v>
      </c>
      <c r="P23" s="55">
        <v>0.040069444444444435</v>
      </c>
      <c r="Q23" s="53"/>
      <c r="R23" s="54">
        <v>20</v>
      </c>
      <c r="S23" s="54" t="s">
        <v>74</v>
      </c>
      <c r="T23" s="55">
        <v>0.3580439814814815</v>
      </c>
    </row>
    <row r="24" spans="2:20" ht="15">
      <c r="B24" s="61">
        <v>25</v>
      </c>
      <c r="C24" s="65">
        <v>0.32515046296296296</v>
      </c>
      <c r="E24" s="79">
        <v>21</v>
      </c>
      <c r="F24" s="18" t="str">
        <f>'LEG A'!F24</f>
        <v>WEST END MIXED B</v>
      </c>
      <c r="G24" s="29" t="s">
        <v>411</v>
      </c>
      <c r="H24" s="19">
        <f>IF('LEG I'!I24&lt;'LEG I'!H2,'LEG I'!I24,'LEG I'!H2)</f>
        <v>0.29355324074074074</v>
      </c>
      <c r="I24" s="35">
        <f>VLOOKUP(E4:E43,$B4:$C43,2,FALSE)</f>
        <v>0.33814814814814814</v>
      </c>
      <c r="J24" s="8">
        <f t="shared" si="0"/>
        <v>0.0445949074074074</v>
      </c>
      <c r="K24" s="19">
        <f>'LEG I'!K24+J24</f>
        <v>0.38712962962962966</v>
      </c>
      <c r="L24" s="11"/>
      <c r="M24" s="100">
        <v>21</v>
      </c>
      <c r="N24" s="100" t="s">
        <v>58</v>
      </c>
      <c r="O24" s="100" t="s">
        <v>409</v>
      </c>
      <c r="P24" s="101">
        <v>0.04039351851851852</v>
      </c>
      <c r="Q24" s="53"/>
      <c r="R24" s="54">
        <v>21</v>
      </c>
      <c r="S24" s="54" t="s">
        <v>75</v>
      </c>
      <c r="T24" s="55">
        <v>0.36884259259259267</v>
      </c>
    </row>
    <row r="25" spans="2:20" ht="15">
      <c r="B25" s="61">
        <v>16</v>
      </c>
      <c r="C25" s="65">
        <v>0.32560185185185186</v>
      </c>
      <c r="E25" s="79">
        <v>22</v>
      </c>
      <c r="F25" s="18" t="str">
        <f>'LEG A'!F25</f>
        <v>WEST END MIXED C</v>
      </c>
      <c r="G25" s="29" t="s">
        <v>412</v>
      </c>
      <c r="H25" s="19">
        <f>IF('LEG I'!I25&lt;'LEG I'!H2,'LEG I'!I25,'LEG I'!H2)</f>
        <v>0.30028935185185185</v>
      </c>
      <c r="I25" s="35">
        <f>VLOOKUP(E4:E43,$B4:$C43,2,FALSE)</f>
        <v>0.3443981481481482</v>
      </c>
      <c r="J25" s="8">
        <f t="shared" si="0"/>
        <v>0.044108796296296326</v>
      </c>
      <c r="K25" s="19">
        <f>'LEG I'!K25+J25</f>
        <v>0.3909375</v>
      </c>
      <c r="L25" s="11"/>
      <c r="M25" s="54">
        <v>22</v>
      </c>
      <c r="N25" s="54" t="s">
        <v>64</v>
      </c>
      <c r="O25" s="54" t="s">
        <v>415</v>
      </c>
      <c r="P25" s="55">
        <v>0.04122685185185182</v>
      </c>
      <c r="Q25" s="53"/>
      <c r="R25" s="54">
        <v>22</v>
      </c>
      <c r="S25" s="54" t="s">
        <v>43</v>
      </c>
      <c r="T25" s="55">
        <v>0.3735648148148148</v>
      </c>
    </row>
    <row r="26" spans="2:20" ht="15">
      <c r="B26" s="61">
        <v>36</v>
      </c>
      <c r="C26" s="65">
        <v>0.3263078703703704</v>
      </c>
      <c r="E26" s="79">
        <v>23</v>
      </c>
      <c r="F26" s="18" t="str">
        <f>'LEG A'!F26</f>
        <v>WEST END MIXED D</v>
      </c>
      <c r="G26" s="29" t="s">
        <v>413</v>
      </c>
      <c r="H26" s="19">
        <f>IF('LEG I'!I26&lt;'LEG I'!H2,'LEG I'!I26,'LEG I'!H2)</f>
        <v>0.2924074074074074</v>
      </c>
      <c r="I26" s="35">
        <f>VLOOKUP(E4:E43,$B4:$C43,2,FALSE)</f>
        <v>0.3359837962962963</v>
      </c>
      <c r="J26" s="8">
        <f t="shared" si="0"/>
        <v>0.04357638888888893</v>
      </c>
      <c r="K26" s="19">
        <f>'LEG I'!K26+J26</f>
        <v>0.3822916666666667</v>
      </c>
      <c r="L26" s="11"/>
      <c r="M26" s="54">
        <v>23</v>
      </c>
      <c r="N26" s="54" t="s">
        <v>54</v>
      </c>
      <c r="O26" s="54" t="s">
        <v>405</v>
      </c>
      <c r="P26" s="55">
        <v>0.04163194444444446</v>
      </c>
      <c r="Q26" s="53"/>
      <c r="R26" s="54">
        <v>23</v>
      </c>
      <c r="S26" s="54" t="s">
        <v>55</v>
      </c>
      <c r="T26" s="55">
        <v>0.37506944444444446</v>
      </c>
    </row>
    <row r="27" spans="2:20" ht="15">
      <c r="B27" s="61">
        <v>7</v>
      </c>
      <c r="C27" s="65">
        <v>0.3264930555555556</v>
      </c>
      <c r="E27" s="79">
        <v>24</v>
      </c>
      <c r="F27" s="18" t="str">
        <f>'LEG A'!F27</f>
        <v>SHEPSHED MEN</v>
      </c>
      <c r="G27" s="29" t="s">
        <v>414</v>
      </c>
      <c r="H27" s="19">
        <f>IF('LEG I'!I27&lt;'LEG I'!H2,'LEG I'!I27,'LEG I'!H2)</f>
        <v>0.2713773148148148</v>
      </c>
      <c r="I27" s="35">
        <f>VLOOKUP(E4:E43,$B4:$C43,2,FALSE)</f>
        <v>0.3045717592592592</v>
      </c>
      <c r="J27" s="8">
        <f t="shared" si="0"/>
        <v>0.033194444444444415</v>
      </c>
      <c r="K27" s="19">
        <f>'LEG I'!K27+J27</f>
        <v>0.3045717592592592</v>
      </c>
      <c r="L27" s="11"/>
      <c r="M27" s="54">
        <v>24</v>
      </c>
      <c r="N27" s="54" t="s">
        <v>46</v>
      </c>
      <c r="O27" s="54" t="s">
        <v>397</v>
      </c>
      <c r="P27" s="55">
        <v>0.042604166666666665</v>
      </c>
      <c r="Q27" s="53"/>
      <c r="R27" s="54">
        <v>24</v>
      </c>
      <c r="S27" s="54" t="s">
        <v>47</v>
      </c>
      <c r="T27" s="55">
        <v>0.3783912037037037</v>
      </c>
    </row>
    <row r="28" spans="2:20" ht="15">
      <c r="B28" s="61">
        <v>3</v>
      </c>
      <c r="C28" s="65">
        <v>0.32731481481481484</v>
      </c>
      <c r="E28" s="79">
        <v>25</v>
      </c>
      <c r="F28" s="18" t="str">
        <f>'LEG A'!F28</f>
        <v>SHEPSHED MIXED</v>
      </c>
      <c r="G28" s="29" t="s">
        <v>415</v>
      </c>
      <c r="H28" s="19">
        <f>IF('LEG I'!I28&lt;'LEG I'!H2,'LEG I'!I28,'LEG I'!H2)</f>
        <v>0.28392361111111114</v>
      </c>
      <c r="I28" s="35">
        <f>VLOOKUP(E4:E43,$B4:$C43,2,FALSE)</f>
        <v>0.32515046296296296</v>
      </c>
      <c r="J28" s="8">
        <f t="shared" si="0"/>
        <v>0.04122685185185182</v>
      </c>
      <c r="K28" s="19">
        <f>'LEG I'!K28+J28</f>
        <v>0.4081365740740741</v>
      </c>
      <c r="L28" s="11"/>
      <c r="M28" s="54">
        <v>25</v>
      </c>
      <c r="N28" s="54" t="s">
        <v>48</v>
      </c>
      <c r="O28" s="54" t="s">
        <v>399</v>
      </c>
      <c r="P28" s="55">
        <v>0.042615740740740704</v>
      </c>
      <c r="Q28" s="53"/>
      <c r="R28" s="54">
        <v>25</v>
      </c>
      <c r="S28" s="54" t="s">
        <v>50</v>
      </c>
      <c r="T28" s="55">
        <v>0.38072916666666673</v>
      </c>
    </row>
    <row r="29" spans="2:20" ht="15">
      <c r="B29" s="61">
        <v>35</v>
      </c>
      <c r="C29" s="65">
        <v>0.33144675925925926</v>
      </c>
      <c r="E29" s="79">
        <v>26</v>
      </c>
      <c r="F29" s="18" t="str">
        <f>'LEG A'!F29</f>
        <v>OWLS MEN</v>
      </c>
      <c r="G29" s="29" t="s">
        <v>416</v>
      </c>
      <c r="H29" s="19">
        <f>IF('LEG I'!I29&lt;'LEG I'!H2,'LEG I'!I29,'LEG I'!H2)</f>
        <v>0.26958333333333334</v>
      </c>
      <c r="I29" s="35">
        <f>VLOOKUP(E4:E43,$B4:$C43,2,FALSE)</f>
        <v>0.30194444444444446</v>
      </c>
      <c r="J29" s="8">
        <f t="shared" si="0"/>
        <v>0.03236111111111112</v>
      </c>
      <c r="K29" s="19">
        <f>'LEG I'!K29+J29</f>
        <v>0.30194444444444446</v>
      </c>
      <c r="L29" s="11"/>
      <c r="M29" s="54">
        <v>26</v>
      </c>
      <c r="N29" s="54" t="s">
        <v>62</v>
      </c>
      <c r="O29" s="54" t="s">
        <v>413</v>
      </c>
      <c r="P29" s="55">
        <v>0.04357638888888893</v>
      </c>
      <c r="Q29" s="53"/>
      <c r="R29" s="54">
        <v>26</v>
      </c>
      <c r="S29" s="54" t="s">
        <v>62</v>
      </c>
      <c r="T29" s="55">
        <v>0.3822916666666667</v>
      </c>
    </row>
    <row r="30" spans="2:20" ht="15">
      <c r="B30" s="61">
        <v>10</v>
      </c>
      <c r="C30" s="65">
        <v>0.3346064814814815</v>
      </c>
      <c r="E30" s="79">
        <v>27</v>
      </c>
      <c r="F30" s="18" t="str">
        <f>'LEG A'!F30</f>
        <v>OWLS MIXED</v>
      </c>
      <c r="G30" s="29" t="s">
        <v>417</v>
      </c>
      <c r="H30" s="19">
        <f>IF('LEG I'!I30&lt;'LEG I'!H2,'LEG I'!I30,'LEG I'!H2)</f>
        <v>0.2743055555555555</v>
      </c>
      <c r="I30" s="35">
        <f>VLOOKUP(E4:E43,$B4:$C43,2,FALSE)</f>
        <v>0.3133101851851852</v>
      </c>
      <c r="J30" s="8">
        <f t="shared" si="0"/>
        <v>0.039004629629629695</v>
      </c>
      <c r="K30" s="19">
        <f>'LEG I'!K30+J30</f>
        <v>0.3408333333333333</v>
      </c>
      <c r="L30" s="11"/>
      <c r="M30" s="54">
        <v>27</v>
      </c>
      <c r="N30" s="54" t="s">
        <v>61</v>
      </c>
      <c r="O30" s="54" t="s">
        <v>412</v>
      </c>
      <c r="P30" s="55">
        <v>0.044108796296296326</v>
      </c>
      <c r="Q30" s="53"/>
      <c r="R30" s="54">
        <v>27</v>
      </c>
      <c r="S30" s="54" t="s">
        <v>60</v>
      </c>
      <c r="T30" s="55">
        <v>0.38712962962962966</v>
      </c>
    </row>
    <row r="31" spans="2:20" ht="15">
      <c r="B31" s="61">
        <v>23</v>
      </c>
      <c r="C31" s="65">
        <v>0.3359837962962963</v>
      </c>
      <c r="E31" s="79">
        <v>28</v>
      </c>
      <c r="F31" s="18" t="str">
        <f>'LEG A'!F31</f>
        <v>HUNCOTE MIXED A</v>
      </c>
      <c r="G31" s="29" t="s">
        <v>418</v>
      </c>
      <c r="H31" s="19">
        <f>IF('LEG I'!I31&lt;'LEG I'!H2,'LEG I'!I31,'LEG I'!H2)</f>
        <v>0.2755902777777778</v>
      </c>
      <c r="I31" s="35">
        <f>VLOOKUP(E4:E43,$B4:$C43,2,FALSE)</f>
        <v>0.3127314814814815</v>
      </c>
      <c r="J31" s="8">
        <f t="shared" si="0"/>
        <v>0.03714120370370372</v>
      </c>
      <c r="K31" s="19">
        <f>'LEG I'!K31+J31</f>
        <v>0.3204050925925926</v>
      </c>
      <c r="L31" s="11"/>
      <c r="M31" s="54">
        <v>28</v>
      </c>
      <c r="N31" s="54" t="s">
        <v>51</v>
      </c>
      <c r="O31" s="54" t="s">
        <v>402</v>
      </c>
      <c r="P31" s="55">
        <v>0.04413194444444446</v>
      </c>
      <c r="Q31" s="53"/>
      <c r="R31" s="54">
        <v>28</v>
      </c>
      <c r="S31" s="54" t="s">
        <v>61</v>
      </c>
      <c r="T31" s="55">
        <v>0.3909375</v>
      </c>
    </row>
    <row r="32" spans="2:20" ht="15">
      <c r="B32" s="62">
        <v>31</v>
      </c>
      <c r="C32" s="65">
        <v>0.33706018518518516</v>
      </c>
      <c r="E32" s="79">
        <v>29</v>
      </c>
      <c r="F32" s="18" t="str">
        <f>'LEG A'!F32</f>
        <v>HUNCOTE MIXED B</v>
      </c>
      <c r="G32" s="29" t="s">
        <v>419</v>
      </c>
      <c r="H32" s="19">
        <f>IF('LEG I'!I32&lt;'LEG I'!H2,'LEG I'!I32,'LEG I'!H2)</f>
        <v>0.2786226851851852</v>
      </c>
      <c r="I32" s="35">
        <f>VLOOKUP(E4:E43,$B4:$C43,2,FALSE)</f>
        <v>0.3163310185185185</v>
      </c>
      <c r="J32" s="8">
        <f t="shared" si="0"/>
        <v>0.037708333333333344</v>
      </c>
      <c r="K32" s="19">
        <f>'LEG I'!K32+J32</f>
        <v>0.34923611111111114</v>
      </c>
      <c r="L32" s="11"/>
      <c r="M32" s="54">
        <v>29</v>
      </c>
      <c r="N32" s="54" t="s">
        <v>70</v>
      </c>
      <c r="O32" s="54" t="s">
        <v>421</v>
      </c>
      <c r="P32" s="55">
        <v>0.04440972222222217</v>
      </c>
      <c r="R32" s="54">
        <v>29</v>
      </c>
      <c r="S32" s="54" t="s">
        <v>71</v>
      </c>
      <c r="T32" s="55">
        <v>0.39348379629629615</v>
      </c>
    </row>
    <row r="33" spans="2:20" ht="15">
      <c r="B33" s="62">
        <v>21</v>
      </c>
      <c r="C33" s="65">
        <v>0.33814814814814814</v>
      </c>
      <c r="E33" s="79">
        <v>30</v>
      </c>
      <c r="F33" s="18" t="str">
        <f>'LEG A'!F33</f>
        <v>DESFORD MEN</v>
      </c>
      <c r="G33" s="29" t="s">
        <v>420</v>
      </c>
      <c r="H33" s="19">
        <f>IF('LEG I'!I33&lt;'LEG I'!H2,'LEG I'!I33,'LEG I'!H2)</f>
        <v>0.2799189814814815</v>
      </c>
      <c r="I33" s="35">
        <f>VLOOKUP(E4:E43,$B4:$C43,2,FALSE)</f>
        <v>0.31539351851851855</v>
      </c>
      <c r="J33" s="8">
        <f t="shared" si="0"/>
        <v>0.03547453703703707</v>
      </c>
      <c r="K33" s="19">
        <f>'LEG I'!K33+J33</f>
        <v>0.3308333333333334</v>
      </c>
      <c r="L33" s="11"/>
      <c r="M33" s="54">
        <v>30</v>
      </c>
      <c r="N33" s="54" t="s">
        <v>60</v>
      </c>
      <c r="O33" s="54" t="s">
        <v>411</v>
      </c>
      <c r="P33" s="55">
        <v>0.0445949074074074</v>
      </c>
      <c r="R33" s="54">
        <v>30</v>
      </c>
      <c r="S33" s="54" t="s">
        <v>49</v>
      </c>
      <c r="T33" s="55">
        <v>0.39545138888888887</v>
      </c>
    </row>
    <row r="34" spans="2:20" ht="15">
      <c r="B34" s="62">
        <v>13</v>
      </c>
      <c r="C34" s="65">
        <v>0.3385185185185185</v>
      </c>
      <c r="E34" s="79">
        <v>31</v>
      </c>
      <c r="F34" s="18" t="str">
        <f>'LEG A'!F34</f>
        <v>DESFORD MIXED A</v>
      </c>
      <c r="G34" s="29" t="s">
        <v>421</v>
      </c>
      <c r="H34" s="19">
        <f>IF('LEG I'!I34&lt;'LEG I'!H2,'LEG I'!I34,'LEG I'!H2)</f>
        <v>0.292650462962963</v>
      </c>
      <c r="I34" s="35">
        <f>VLOOKUP(E4:E43,$B4:$C43,2,FALSE)</f>
        <v>0.33706018518518516</v>
      </c>
      <c r="J34" s="8">
        <f t="shared" si="0"/>
        <v>0.04440972222222217</v>
      </c>
      <c r="K34" s="19">
        <f>'LEG I'!K34+J34</f>
        <v>0.41159722222222217</v>
      </c>
      <c r="L34" s="11"/>
      <c r="M34" s="54">
        <v>31</v>
      </c>
      <c r="N34" s="54" t="s">
        <v>47</v>
      </c>
      <c r="O34" s="54" t="s">
        <v>398</v>
      </c>
      <c r="P34" s="55">
        <v>0.04481481481481486</v>
      </c>
      <c r="R34" s="54">
        <v>31</v>
      </c>
      <c r="S34" s="54" t="s">
        <v>64</v>
      </c>
      <c r="T34" s="55">
        <v>0.4081365740740741</v>
      </c>
    </row>
    <row r="35" spans="2:20" ht="15">
      <c r="B35" s="62">
        <v>17</v>
      </c>
      <c r="C35" s="65">
        <v>0.3397800925925926</v>
      </c>
      <c r="E35" s="79">
        <v>32</v>
      </c>
      <c r="F35" s="18" t="str">
        <f>'LEG A'!F35</f>
        <v>DESFORD MIXED B</v>
      </c>
      <c r="G35" s="29" t="s">
        <v>422</v>
      </c>
      <c r="H35" s="19">
        <f>IF('LEG I'!I35&lt;'LEG I'!H2,'LEG I'!I35,'LEG I'!H2)</f>
        <v>0.29657407407407405</v>
      </c>
      <c r="I35" s="35">
        <f>VLOOKUP(E4:E43,$B4:$C43,2,FALSE)</f>
        <v>0.349699074074074</v>
      </c>
      <c r="J35" s="8">
        <f t="shared" si="0"/>
        <v>0.05312499999999998</v>
      </c>
      <c r="K35" s="19">
        <f>'LEG I'!K35+J35</f>
        <v>0.39348379629629615</v>
      </c>
      <c r="L35" s="11"/>
      <c r="M35" s="54">
        <v>32</v>
      </c>
      <c r="N35" s="54" t="s">
        <v>74</v>
      </c>
      <c r="O35" s="54" t="s">
        <v>425</v>
      </c>
      <c r="P35" s="55">
        <v>0.04649305555555555</v>
      </c>
      <c r="R35" s="54">
        <v>32</v>
      </c>
      <c r="S35" s="54" t="s">
        <v>70</v>
      </c>
      <c r="T35" s="55">
        <v>0.41159722222222217</v>
      </c>
    </row>
    <row r="36" spans="2:20" ht="15">
      <c r="B36" s="62">
        <v>22</v>
      </c>
      <c r="C36" s="65">
        <v>0.3443981481481482</v>
      </c>
      <c r="E36" s="79">
        <v>33</v>
      </c>
      <c r="F36" s="18" t="str">
        <f>'LEG A'!F36</f>
        <v>BIRSTALL MIXED</v>
      </c>
      <c r="G36" s="29" t="s">
        <v>423</v>
      </c>
      <c r="H36" s="19">
        <f>IF('LEG I'!I36&lt;'LEG I'!H2,'LEG I'!I36,'LEG I'!H2)</f>
        <v>0.3042939814814815</v>
      </c>
      <c r="I36" s="35">
        <f>VLOOKUP(E4:E43,$B4:$C43,2,FALSE)</f>
        <v>0.35354166666666664</v>
      </c>
      <c r="J36" s="8">
        <f t="shared" si="0"/>
        <v>0.04924768518518513</v>
      </c>
      <c r="K36" s="19">
        <f>'LEG I'!K36+J36</f>
        <v>0.4300231481481481</v>
      </c>
      <c r="L36" s="11"/>
      <c r="M36" s="54">
        <v>33</v>
      </c>
      <c r="N36" s="54" t="s">
        <v>56</v>
      </c>
      <c r="O36" s="54" t="s">
        <v>407</v>
      </c>
      <c r="P36" s="55">
        <v>0.04718750000000005</v>
      </c>
      <c r="R36" s="54">
        <v>33</v>
      </c>
      <c r="S36" s="54" t="s">
        <v>52</v>
      </c>
      <c r="T36" s="55">
        <v>0.41309027777777774</v>
      </c>
    </row>
    <row r="37" spans="2:20" ht="15">
      <c r="B37" s="62">
        <v>32</v>
      </c>
      <c r="C37" s="65">
        <v>0.349699074074074</v>
      </c>
      <c r="E37" s="79">
        <v>34</v>
      </c>
      <c r="F37" s="18" t="str">
        <f>'LEG A'!F37</f>
        <v>HARBOROUGH MEN</v>
      </c>
      <c r="G37" s="29" t="s">
        <v>461</v>
      </c>
      <c r="H37" s="19">
        <f>IF('LEG I'!I37&lt;'LEG I'!H2,'LEG I'!I37,'LEG I'!H2)</f>
        <v>0.2562962962962963</v>
      </c>
      <c r="I37" s="35">
        <f>VLOOKUP(E4:E43,$B4:$C43,2,FALSE)</f>
        <v>0.2880787037037037</v>
      </c>
      <c r="J37" s="8">
        <f t="shared" si="0"/>
        <v>0.0317824074074074</v>
      </c>
      <c r="K37" s="19">
        <f>'LEG I'!K37+J37</f>
        <v>0.2880787037037037</v>
      </c>
      <c r="L37" s="11"/>
      <c r="M37" s="54">
        <v>34</v>
      </c>
      <c r="N37" s="54" t="s">
        <v>72</v>
      </c>
      <c r="O37" s="54" t="s">
        <v>423</v>
      </c>
      <c r="P37" s="55">
        <v>0.04924768518518513</v>
      </c>
      <c r="R37" s="54">
        <v>34</v>
      </c>
      <c r="S37" s="54" t="s">
        <v>72</v>
      </c>
      <c r="T37" s="55">
        <v>0.4300231481481481</v>
      </c>
    </row>
    <row r="38" spans="2:20" ht="15">
      <c r="B38" s="62">
        <v>33</v>
      </c>
      <c r="C38" s="65">
        <v>0.35354166666666664</v>
      </c>
      <c r="E38" s="79">
        <v>35</v>
      </c>
      <c r="F38" s="18" t="str">
        <f>'LEG A'!F38</f>
        <v>HARBOROUGH MIXED</v>
      </c>
      <c r="G38" s="29" t="s">
        <v>425</v>
      </c>
      <c r="H38" s="19">
        <f>IF('LEG I'!I38&lt;'LEG I'!H2,'LEG I'!I38,'LEG I'!H2)</f>
        <v>0.2849537037037037</v>
      </c>
      <c r="I38" s="35">
        <f>VLOOKUP(E4:E43,$B4:$C43,2,FALSE)</f>
        <v>0.33144675925925926</v>
      </c>
      <c r="J38" s="8">
        <f t="shared" si="0"/>
        <v>0.04649305555555555</v>
      </c>
      <c r="K38" s="19">
        <f>'LEG I'!K38+J38</f>
        <v>0.3580439814814815</v>
      </c>
      <c r="L38" s="11"/>
      <c r="M38" s="54">
        <v>35</v>
      </c>
      <c r="N38" s="54" t="s">
        <v>71</v>
      </c>
      <c r="O38" s="54" t="s">
        <v>422</v>
      </c>
      <c r="P38" s="55">
        <v>0.05312499999999998</v>
      </c>
      <c r="R38" s="54">
        <v>35</v>
      </c>
      <c r="S38" s="54" t="s">
        <v>56</v>
      </c>
      <c r="T38" s="55">
        <v>0.4433796296296296</v>
      </c>
    </row>
    <row r="39" spans="2:20" ht="15">
      <c r="B39" s="62"/>
      <c r="C39" s="65"/>
      <c r="E39" s="79">
        <v>36</v>
      </c>
      <c r="F39" s="18" t="str">
        <f>'LEG A'!F39</f>
        <v>HEMITAGE ODDS</v>
      </c>
      <c r="G39" s="29" t="s">
        <v>426</v>
      </c>
      <c r="H39" s="19">
        <f>IF('LEG I'!I39&lt;'LEG I'!H2,'LEG I'!I39,'LEG I'!H2)</f>
        <v>0.28984953703703703</v>
      </c>
      <c r="I39" s="35">
        <f>VLOOKUP(E4:E43,$B4:$C43,2,FALSE)</f>
        <v>0.3263078703703704</v>
      </c>
      <c r="J39" s="8">
        <f t="shared" si="0"/>
        <v>0.03645833333333337</v>
      </c>
      <c r="K39" s="19">
        <f>'LEG I'!K39+J39</f>
        <v>0.36884259259259267</v>
      </c>
      <c r="L39" s="11"/>
      <c r="M39" s="54">
        <v>36</v>
      </c>
      <c r="N39" s="54">
        <v>0</v>
      </c>
      <c r="O39" s="54"/>
      <c r="P39" s="55" t="e">
        <v>#N/A</v>
      </c>
      <c r="R39" s="54">
        <v>36</v>
      </c>
      <c r="S39" s="54">
        <v>0</v>
      </c>
      <c r="T39" s="55" t="e">
        <v>#N/A</v>
      </c>
    </row>
    <row r="40" spans="2:20" ht="15">
      <c r="B40" s="62"/>
      <c r="C40" s="65"/>
      <c r="E40" s="79">
        <v>37</v>
      </c>
      <c r="F40" s="18">
        <f>'LEG A'!F40</f>
        <v>0</v>
      </c>
      <c r="G40" s="29"/>
      <c r="H40" s="19" t="e">
        <f>IF('LEG I'!I40&lt;'LEG I'!H2,'LEG I'!I40,'LEG I'!H2)</f>
        <v>#N/A</v>
      </c>
      <c r="I40" s="35" t="e">
        <f>VLOOKUP(E4:E43,$B4:$C43,2,FALSE)</f>
        <v>#N/A</v>
      </c>
      <c r="J40" s="8" t="e">
        <f t="shared" si="0"/>
        <v>#N/A</v>
      </c>
      <c r="K40" s="19" t="e">
        <f>'LEG I'!K40+J40</f>
        <v>#N/A</v>
      </c>
      <c r="L40" s="11"/>
      <c r="M40" s="54">
        <v>37</v>
      </c>
      <c r="N40" s="54">
        <v>0</v>
      </c>
      <c r="O40" s="54"/>
      <c r="P40" s="55" t="e">
        <v>#N/A</v>
      </c>
      <c r="R40" s="54">
        <v>37</v>
      </c>
      <c r="S40" s="54">
        <v>0</v>
      </c>
      <c r="T40" s="55" t="e">
        <v>#N/A</v>
      </c>
    </row>
    <row r="41" spans="2:20" ht="15">
      <c r="B41" s="62"/>
      <c r="C41" s="65"/>
      <c r="E41" s="79">
        <v>38</v>
      </c>
      <c r="F41" s="18">
        <f>'LEG A'!F41</f>
        <v>0</v>
      </c>
      <c r="G41" s="29"/>
      <c r="H41" s="19" t="e">
        <f>IF('LEG I'!I41&lt;'LEG I'!H2,'LEG I'!I41,'LEG I'!H2)</f>
        <v>#N/A</v>
      </c>
      <c r="I41" s="35" t="e">
        <f>VLOOKUP(E4:E43,$B4:$C43,2,FALSE)</f>
        <v>#N/A</v>
      </c>
      <c r="J41" s="8" t="e">
        <f t="shared" si="0"/>
        <v>#N/A</v>
      </c>
      <c r="K41" s="19" t="e">
        <f>'LEG I'!K41+J41</f>
        <v>#N/A</v>
      </c>
      <c r="L41" s="11"/>
      <c r="M41" s="54">
        <v>38</v>
      </c>
      <c r="N41" s="54">
        <v>0</v>
      </c>
      <c r="O41" s="54"/>
      <c r="P41" s="55" t="e">
        <v>#N/A</v>
      </c>
      <c r="R41" s="54">
        <v>38</v>
      </c>
      <c r="S41" s="54">
        <v>0</v>
      </c>
      <c r="T41" s="55" t="e">
        <v>#N/A</v>
      </c>
    </row>
    <row r="42" spans="2:20" ht="15">
      <c r="B42" s="62"/>
      <c r="C42" s="65"/>
      <c r="E42" s="79">
        <v>39</v>
      </c>
      <c r="F42" s="18">
        <f>'LEG A'!F42</f>
        <v>0</v>
      </c>
      <c r="G42" s="29"/>
      <c r="H42" s="19" t="e">
        <f>IF('LEG I'!I42&lt;'LEG I'!H2,'LEG I'!I42,'LEG I'!H2)</f>
        <v>#N/A</v>
      </c>
      <c r="I42" s="35" t="e">
        <f>VLOOKUP(E4:E43,$B4:$C43,2,FALSE)</f>
        <v>#N/A</v>
      </c>
      <c r="J42" s="8" t="e">
        <f t="shared" si="0"/>
        <v>#N/A</v>
      </c>
      <c r="K42" s="19" t="e">
        <f>'LEG I'!K42+J42</f>
        <v>#N/A</v>
      </c>
      <c r="L42" s="11"/>
      <c r="M42" s="54">
        <v>39</v>
      </c>
      <c r="N42" s="54">
        <v>0</v>
      </c>
      <c r="O42" s="54"/>
      <c r="P42" s="55" t="e">
        <v>#N/A</v>
      </c>
      <c r="R42" s="54">
        <v>39</v>
      </c>
      <c r="S42" s="54">
        <v>0</v>
      </c>
      <c r="T42" s="55" t="e">
        <v>#N/A</v>
      </c>
    </row>
    <row r="43" spans="2:20" ht="15">
      <c r="B43" s="62"/>
      <c r="C43" s="65"/>
      <c r="E43" s="79">
        <v>40</v>
      </c>
      <c r="F43" s="18">
        <f>'LEG A'!F43</f>
        <v>0</v>
      </c>
      <c r="G43" s="29"/>
      <c r="H43" s="19" t="e">
        <f>IF('LEG I'!I43&lt;'LEG I'!H2,'LEG I'!I43,'LEG I'!H2)</f>
        <v>#N/A</v>
      </c>
      <c r="I43" s="35" t="e">
        <f>VLOOKUP(E4:E43,$B4:$C43,2,FALSE)</f>
        <v>#N/A</v>
      </c>
      <c r="J43" s="8" t="e">
        <f t="shared" si="0"/>
        <v>#N/A</v>
      </c>
      <c r="K43" s="19" t="e">
        <f>'LEG I'!K43+J43</f>
        <v>#N/A</v>
      </c>
      <c r="L43" s="11"/>
      <c r="M43" s="54">
        <v>40</v>
      </c>
      <c r="N43" s="54">
        <v>0</v>
      </c>
      <c r="O43" s="54"/>
      <c r="P43" s="55" t="e">
        <v>#N/A</v>
      </c>
      <c r="R43" s="54">
        <v>40</v>
      </c>
      <c r="S43" s="54">
        <v>0</v>
      </c>
      <c r="T43" s="55" t="e">
        <v>#N/A</v>
      </c>
    </row>
    <row r="44" spans="6:12" ht="14.25">
      <c r="F44" s="11"/>
      <c r="G44" s="27"/>
      <c r="H44" s="12"/>
      <c r="I44" s="33"/>
      <c r="J44" s="12"/>
      <c r="K44" s="12"/>
      <c r="L44" s="11"/>
    </row>
    <row r="45" spans="6:12" ht="14.25">
      <c r="F45" s="11"/>
      <c r="G45" s="27"/>
      <c r="H45" s="12"/>
      <c r="I45" s="33"/>
      <c r="J45" s="12"/>
      <c r="K45" s="12"/>
      <c r="L45" s="11"/>
    </row>
    <row r="46" spans="6:12" ht="14.25">
      <c r="F46" s="11"/>
      <c r="G46" s="27"/>
      <c r="H46" s="12"/>
      <c r="I46" s="33"/>
      <c r="J46" s="12"/>
      <c r="K46" s="12"/>
      <c r="L46" s="11"/>
    </row>
    <row r="47" spans="6:12" ht="14.25">
      <c r="F47" s="11"/>
      <c r="G47" s="27"/>
      <c r="H47" s="12"/>
      <c r="I47" s="33"/>
      <c r="J47" s="12"/>
      <c r="K47" s="12"/>
      <c r="L47" s="11"/>
    </row>
    <row r="48" spans="6:12" ht="14.25">
      <c r="F48" s="11"/>
      <c r="G48" s="27"/>
      <c r="H48" s="12"/>
      <c r="I48" s="33"/>
      <c r="J48" s="12"/>
      <c r="K48" s="12"/>
      <c r="L48" s="11"/>
    </row>
    <row r="49" spans="6:12" ht="14.25">
      <c r="F49" s="11"/>
      <c r="G49" s="27"/>
      <c r="H49" s="12"/>
      <c r="I49" s="33"/>
      <c r="J49" s="12"/>
      <c r="K49" s="12"/>
      <c r="L49" s="11"/>
    </row>
    <row r="50" spans="6:12" ht="14.25">
      <c r="F50" s="11"/>
      <c r="G50" s="27"/>
      <c r="H50" s="12"/>
      <c r="I50" s="33"/>
      <c r="J50" s="12"/>
      <c r="K50" s="12"/>
      <c r="L50" s="11"/>
    </row>
    <row r="51" spans="6:12" ht="14.25">
      <c r="F51" s="11"/>
      <c r="G51" s="27"/>
      <c r="H51" s="12"/>
      <c r="I51" s="33"/>
      <c r="J51" s="12"/>
      <c r="K51" s="12"/>
      <c r="L51" s="11"/>
    </row>
    <row r="52" spans="6:12" ht="14.25">
      <c r="F52" s="11"/>
      <c r="G52" s="27"/>
      <c r="H52" s="12"/>
      <c r="I52" s="33"/>
      <c r="J52" s="12"/>
      <c r="K52" s="12"/>
      <c r="L52" s="11"/>
    </row>
    <row r="53" spans="6:12" ht="14.25">
      <c r="F53" s="11"/>
      <c r="G53" s="27"/>
      <c r="H53" s="12"/>
      <c r="I53" s="33"/>
      <c r="J53" s="12"/>
      <c r="K53" s="12"/>
      <c r="L53" s="11"/>
    </row>
  </sheetData>
  <sheetProtection/>
  <mergeCells count="2">
    <mergeCell ref="B2:C2"/>
    <mergeCell ref="E2:G2"/>
  </mergeCells>
  <printOptions horizontalCentered="1" verticalCentered="1"/>
  <pageMargins left="0.5511811023622047" right="0.7480314960629921" top="0.7874015748031497" bottom="0.5905511811023623" header="0.5118110236220472" footer="0.5118110236220472"/>
  <pageSetup horizontalDpi="300" verticalDpi="300" orientation="landscape" paperSize="9" scale="80" r:id="rId1"/>
  <headerFooter alignWithMargins="0">
    <oddHeader>&amp;C&amp;"Arial,Bold"&amp;12&amp;UROUND LEICESTER RELAY 2008 - LEG J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B1:T53"/>
  <sheetViews>
    <sheetView zoomScale="65" zoomScaleNormal="65" zoomScalePageLayoutView="0" workbookViewId="0" topLeftCell="J2">
      <selection activeCell="R13" sqref="R13:T13"/>
    </sheetView>
  </sheetViews>
  <sheetFormatPr defaultColWidth="9.140625" defaultRowHeight="12.75"/>
  <cols>
    <col min="2" max="2" width="13.57421875" style="0" bestFit="1" customWidth="1"/>
    <col min="3" max="3" width="14.8515625" style="0" bestFit="1" customWidth="1"/>
    <col min="5" max="5" width="13.57421875" style="0" bestFit="1" customWidth="1"/>
    <col min="6" max="6" width="25.8515625" style="0" bestFit="1" customWidth="1"/>
    <col min="7" max="7" width="20.421875" style="26" bestFit="1" customWidth="1"/>
    <col min="8" max="8" width="16.8515625" style="0" bestFit="1" customWidth="1"/>
    <col min="9" max="9" width="13.57421875" style="26" bestFit="1" customWidth="1"/>
    <col min="10" max="10" width="13.140625" style="9" bestFit="1" customWidth="1"/>
    <col min="11" max="11" width="14.7109375" style="9" bestFit="1" customWidth="1"/>
    <col min="13" max="13" width="12.28125" style="50" bestFit="1" customWidth="1"/>
    <col min="14" max="14" width="26.8515625" style="50" bestFit="1" customWidth="1"/>
    <col min="15" max="15" width="24.140625" style="50" bestFit="1" customWidth="1"/>
    <col min="16" max="16" width="13.140625" style="50" bestFit="1" customWidth="1"/>
    <col min="17" max="17" width="2.421875" style="50" customWidth="1"/>
    <col min="18" max="18" width="14.421875" style="50" bestFit="1" customWidth="1"/>
    <col min="19" max="19" width="26.8515625" style="50" bestFit="1" customWidth="1"/>
    <col min="20" max="20" width="15.7109375" style="50" bestFit="1" customWidth="1"/>
  </cols>
  <sheetData>
    <row r="1" spans="5:17" ht="15">
      <c r="E1" s="10" t="s">
        <v>21</v>
      </c>
      <c r="F1" s="10"/>
      <c r="G1" s="27"/>
      <c r="H1" s="21"/>
      <c r="I1" s="33"/>
      <c r="J1" s="12"/>
      <c r="K1" s="12"/>
      <c r="L1" s="11"/>
      <c r="M1" s="47"/>
      <c r="N1" s="47"/>
      <c r="O1" s="47"/>
      <c r="P1" s="48"/>
      <c r="Q1" s="49"/>
    </row>
    <row r="2" spans="2:18" ht="15.75">
      <c r="B2" s="92" t="s">
        <v>38</v>
      </c>
      <c r="C2" s="94"/>
      <c r="E2" s="96" t="s">
        <v>27</v>
      </c>
      <c r="F2" s="96"/>
      <c r="G2" s="96"/>
      <c r="H2" s="12" t="s">
        <v>29</v>
      </c>
      <c r="I2" s="33"/>
      <c r="J2" s="12"/>
      <c r="K2" s="12"/>
      <c r="L2" s="11"/>
      <c r="M2" s="47" t="s">
        <v>21</v>
      </c>
      <c r="N2" s="47"/>
      <c r="O2" s="47"/>
      <c r="P2" s="90"/>
      <c r="Q2" s="91"/>
      <c r="R2" s="83" t="s">
        <v>21</v>
      </c>
    </row>
    <row r="3" spans="2:20" ht="15.75">
      <c r="B3" s="60" t="s">
        <v>24</v>
      </c>
      <c r="C3" s="64" t="s">
        <v>4</v>
      </c>
      <c r="D3" s="1"/>
      <c r="E3" s="78" t="s">
        <v>24</v>
      </c>
      <c r="F3" s="14" t="s">
        <v>0</v>
      </c>
      <c r="G3" s="28" t="s">
        <v>1</v>
      </c>
      <c r="H3" s="15" t="s">
        <v>2</v>
      </c>
      <c r="I3" s="34" t="s">
        <v>3</v>
      </c>
      <c r="J3" s="15" t="s">
        <v>4</v>
      </c>
      <c r="K3" s="15" t="s">
        <v>5</v>
      </c>
      <c r="L3" s="16"/>
      <c r="M3" s="51" t="s">
        <v>6</v>
      </c>
      <c r="N3" s="51" t="s">
        <v>0</v>
      </c>
      <c r="O3" s="51" t="s">
        <v>9</v>
      </c>
      <c r="P3" s="52" t="s">
        <v>4</v>
      </c>
      <c r="Q3" s="53"/>
      <c r="R3" s="51" t="s">
        <v>7</v>
      </c>
      <c r="S3" s="51" t="s">
        <v>0</v>
      </c>
      <c r="T3" s="52" t="s">
        <v>8</v>
      </c>
    </row>
    <row r="4" spans="2:20" ht="15">
      <c r="B4" s="61">
        <v>2</v>
      </c>
      <c r="C4" s="65">
        <v>0.31502314814814814</v>
      </c>
      <c r="E4" s="79">
        <v>1</v>
      </c>
      <c r="F4" s="18" t="str">
        <f>'LEG A'!F4</f>
        <v>HUNCOTE MENS </v>
      </c>
      <c r="G4" s="29" t="s">
        <v>427</v>
      </c>
      <c r="H4" s="19">
        <f>IF('LEG J'!I4&lt;'LEG J'!H2,'LEG J'!I4,'LEG J'!H2)</f>
        <v>0.29930555555555555</v>
      </c>
      <c r="I4" s="35">
        <f>VLOOKUP(E4:E43,$B4:$C43,2,FALSE)</f>
        <v>0.33714120370370365</v>
      </c>
      <c r="J4" s="8">
        <f>I4-H4</f>
        <v>0.037835648148148104</v>
      </c>
      <c r="K4" s="19">
        <f>'LEG J'!K4+J4</f>
        <v>0.37767361111111114</v>
      </c>
      <c r="L4" s="11"/>
      <c r="M4" s="54">
        <v>1</v>
      </c>
      <c r="N4" s="54" t="s">
        <v>45</v>
      </c>
      <c r="O4" s="54" t="s">
        <v>431</v>
      </c>
      <c r="P4" s="55">
        <v>0.029039351851851858</v>
      </c>
      <c r="Q4" s="53"/>
      <c r="R4" s="54">
        <v>1</v>
      </c>
      <c r="S4" s="54" t="s">
        <v>76</v>
      </c>
      <c r="T4" s="55">
        <v>0.31502314814814814</v>
      </c>
    </row>
    <row r="5" spans="2:20" ht="15">
      <c r="B5" s="61">
        <v>34</v>
      </c>
      <c r="C5" s="65">
        <v>0.32601851851851854</v>
      </c>
      <c r="E5" s="79">
        <v>2</v>
      </c>
      <c r="F5" s="18" t="str">
        <f>'LEG A'!F5</f>
        <v>CORITANIANS</v>
      </c>
      <c r="G5" s="29" t="s">
        <v>428</v>
      </c>
      <c r="H5" s="19">
        <f>IF('LEG J'!I5&lt;'LEG J'!H2,'LEG J'!I5,'LEG J'!H2)</f>
        <v>0.2813541666666666</v>
      </c>
      <c r="I5" s="35">
        <f>VLOOKUP(E4:E43,$B4:$C43,2,FALSE)</f>
        <v>0.31502314814814814</v>
      </c>
      <c r="J5" s="8">
        <f aca="true" t="shared" si="0" ref="J5:J43">I5-H5</f>
        <v>0.03366898148148151</v>
      </c>
      <c r="K5" s="19">
        <f>'LEG J'!K5+J5</f>
        <v>0.31502314814814814</v>
      </c>
      <c r="L5" s="11"/>
      <c r="M5" s="54">
        <v>2</v>
      </c>
      <c r="N5" s="54" t="s">
        <v>67</v>
      </c>
      <c r="O5" s="54" t="s">
        <v>453</v>
      </c>
      <c r="P5" s="55">
        <v>0.03151620370370373</v>
      </c>
      <c r="Q5" s="53"/>
      <c r="R5" s="54">
        <v>2</v>
      </c>
      <c r="S5" s="54" t="s">
        <v>73</v>
      </c>
      <c r="T5" s="55">
        <v>0.32601851851851854</v>
      </c>
    </row>
    <row r="6" spans="2:20" ht="15">
      <c r="B6" s="61">
        <v>5</v>
      </c>
      <c r="C6" s="65">
        <v>0.3283449074074074</v>
      </c>
      <c r="E6" s="79">
        <v>3</v>
      </c>
      <c r="F6" s="18" t="str">
        <f>'LEG A'!F6</f>
        <v>BIRSTALL LADIES</v>
      </c>
      <c r="G6" s="29" t="s">
        <v>429</v>
      </c>
      <c r="H6" s="19">
        <f>IF('LEG J'!I6&lt;'LEG J'!H2,'LEG J'!I6,'LEG J'!H2)</f>
        <v>0.29930555555555555</v>
      </c>
      <c r="I6" s="35">
        <f>VLOOKUP(E4:E43,$B4:$C43,2,FALSE)</f>
        <v>0.337037037037037</v>
      </c>
      <c r="J6" s="8">
        <f t="shared" si="0"/>
        <v>0.03773148148148148</v>
      </c>
      <c r="K6" s="19">
        <f>'LEG J'!K6+J6</f>
        <v>0.41129629629629627</v>
      </c>
      <c r="L6" s="11"/>
      <c r="M6" s="54">
        <v>3</v>
      </c>
      <c r="N6" s="54" t="s">
        <v>46</v>
      </c>
      <c r="O6" s="54" t="s">
        <v>432</v>
      </c>
      <c r="P6" s="55">
        <v>0.0315509259259259</v>
      </c>
      <c r="Q6" s="53"/>
      <c r="R6" s="54">
        <v>3</v>
      </c>
      <c r="S6" s="54" t="s">
        <v>45</v>
      </c>
      <c r="T6" s="55">
        <v>0.33642361111111113</v>
      </c>
    </row>
    <row r="7" spans="2:20" ht="15">
      <c r="B7" s="61">
        <v>28</v>
      </c>
      <c r="C7" s="65">
        <v>0.3308217592592593</v>
      </c>
      <c r="E7" s="79">
        <v>4</v>
      </c>
      <c r="F7" s="18" t="str">
        <f>'LEG A'!F7</f>
        <v> BARROW MIXED A</v>
      </c>
      <c r="G7" s="29" t="s">
        <v>430</v>
      </c>
      <c r="H7" s="19">
        <f>IF('LEG J'!I7&lt;'LEG J'!H2,'LEG J'!I7,'LEG J'!H2)</f>
        <v>0.29930555555555555</v>
      </c>
      <c r="I7" s="35">
        <f>VLOOKUP(E4:E43,$B4:$C43,2,FALSE)</f>
        <v>0.3323263888888889</v>
      </c>
      <c r="J7" s="8">
        <f t="shared" si="0"/>
        <v>0.03302083333333333</v>
      </c>
      <c r="K7" s="19">
        <f>'LEG J'!K7+J7</f>
        <v>0.3376967592592593</v>
      </c>
      <c r="L7" s="11"/>
      <c r="M7" s="54">
        <v>4</v>
      </c>
      <c r="N7" s="54" t="s">
        <v>44</v>
      </c>
      <c r="O7" s="54" t="s">
        <v>430</v>
      </c>
      <c r="P7" s="55">
        <v>0.03302083333333333</v>
      </c>
      <c r="Q7" s="53"/>
      <c r="R7" s="54">
        <v>4</v>
      </c>
      <c r="S7" s="54" t="s">
        <v>44</v>
      </c>
      <c r="T7" s="55">
        <v>0.3376967592592593</v>
      </c>
    </row>
    <row r="8" spans="2:20" ht="15">
      <c r="B8" s="61">
        <v>6</v>
      </c>
      <c r="C8" s="65">
        <v>0.33085648148148145</v>
      </c>
      <c r="E8" s="79">
        <v>5</v>
      </c>
      <c r="F8" s="18" t="str">
        <f>'LEG A'!F8</f>
        <v>LEICESTER TRI MENS</v>
      </c>
      <c r="G8" s="29" t="s">
        <v>431</v>
      </c>
      <c r="H8" s="19">
        <f>IF('LEG J'!I8&lt;'LEG J'!H2,'LEG J'!I8,'LEG J'!H2)</f>
        <v>0.29930555555555555</v>
      </c>
      <c r="I8" s="35">
        <f>VLOOKUP(E4:E43,$B4:$C43,2,FALSE)</f>
        <v>0.3283449074074074</v>
      </c>
      <c r="J8" s="8">
        <f t="shared" si="0"/>
        <v>0.029039351851851858</v>
      </c>
      <c r="K8" s="19">
        <f>'LEG J'!K8+J8</f>
        <v>0.33642361111111113</v>
      </c>
      <c r="L8" s="11"/>
      <c r="M8" s="54">
        <v>5</v>
      </c>
      <c r="N8" s="54" t="s">
        <v>76</v>
      </c>
      <c r="O8" s="54" t="s">
        <v>428</v>
      </c>
      <c r="P8" s="55">
        <v>0.03366898148148151</v>
      </c>
      <c r="Q8" s="53"/>
      <c r="R8" s="54">
        <v>5</v>
      </c>
      <c r="S8" s="54" t="s">
        <v>65</v>
      </c>
      <c r="T8" s="55">
        <v>0.3380902777777778</v>
      </c>
    </row>
    <row r="9" spans="2:20" ht="15">
      <c r="B9" s="61">
        <v>4</v>
      </c>
      <c r="C9" s="65">
        <v>0.3323263888888889</v>
      </c>
      <c r="E9" s="79">
        <v>6</v>
      </c>
      <c r="F9" s="18" t="str">
        <f>'LEG A'!F9</f>
        <v>HINCKLEY MIXED A</v>
      </c>
      <c r="G9" s="29" t="s">
        <v>432</v>
      </c>
      <c r="H9" s="19">
        <f>IF('LEG J'!I9&lt;'LEG J'!H2,'LEG J'!I9,'LEG J'!H2)</f>
        <v>0.29930555555555555</v>
      </c>
      <c r="I9" s="35">
        <f>VLOOKUP(E4:E43,$B4:$C43,2,FALSE)</f>
        <v>0.33085648148148145</v>
      </c>
      <c r="J9" s="8">
        <f t="shared" si="0"/>
        <v>0.0315509259259259</v>
      </c>
      <c r="K9" s="19">
        <f>'LEG J'!K9+J9</f>
        <v>0.3592361111111111</v>
      </c>
      <c r="L9" s="11"/>
      <c r="M9" s="54">
        <v>6</v>
      </c>
      <c r="N9" s="54" t="s">
        <v>48</v>
      </c>
      <c r="O9" s="54" t="s">
        <v>434</v>
      </c>
      <c r="P9" s="55">
        <v>0.03380787037037036</v>
      </c>
      <c r="Q9" s="53"/>
      <c r="R9" s="54">
        <v>6</v>
      </c>
      <c r="S9" s="54" t="s">
        <v>63</v>
      </c>
      <c r="T9" s="55">
        <v>0.33880787037037036</v>
      </c>
    </row>
    <row r="10" spans="2:20" ht="15">
      <c r="B10" s="61">
        <v>9</v>
      </c>
      <c r="C10" s="65">
        <v>0.3331134259259259</v>
      </c>
      <c r="E10" s="79">
        <v>7</v>
      </c>
      <c r="F10" s="18" t="str">
        <f>'LEG A'!F10</f>
        <v>HINCKLEY MIXED B</v>
      </c>
      <c r="G10" s="29" t="s">
        <v>433</v>
      </c>
      <c r="H10" s="19">
        <f>IF('LEG J'!I10&lt;'LEG J'!H2,'LEG J'!I10,'LEG J'!H2)</f>
        <v>0.29930555555555555</v>
      </c>
      <c r="I10" s="35">
        <f>VLOOKUP(E4:E43,$B4:$C43,2,FALSE)</f>
        <v>0.33687500000000004</v>
      </c>
      <c r="J10" s="8">
        <f t="shared" si="0"/>
        <v>0.03756944444444449</v>
      </c>
      <c r="K10" s="19">
        <f>'LEG J'!K10+J10</f>
        <v>0.4159606481481482</v>
      </c>
      <c r="L10" s="11"/>
      <c r="M10" s="54">
        <v>7</v>
      </c>
      <c r="N10" s="54" t="s">
        <v>63</v>
      </c>
      <c r="O10" s="54" t="s">
        <v>449</v>
      </c>
      <c r="P10" s="55">
        <v>0.034236111111111134</v>
      </c>
      <c r="Q10" s="53"/>
      <c r="R10" s="54">
        <v>7</v>
      </c>
      <c r="S10" s="54" t="s">
        <v>53</v>
      </c>
      <c r="T10" s="55">
        <v>0.3478009259259259</v>
      </c>
    </row>
    <row r="11" spans="2:20" ht="15">
      <c r="B11" s="61">
        <v>24</v>
      </c>
      <c r="C11" s="65">
        <v>0.3335416666666667</v>
      </c>
      <c r="E11" s="79">
        <v>8</v>
      </c>
      <c r="F11" s="18">
        <f>'LEG A'!F11</f>
        <v>0</v>
      </c>
      <c r="G11" s="29"/>
      <c r="H11" s="19" t="e">
        <f>IF('LEG J'!I11&lt;'LEG J'!H2,'LEG J'!I11,'LEG J'!H2)</f>
        <v>#N/A</v>
      </c>
      <c r="I11" s="35" t="e">
        <f>VLOOKUP(E4:E43,$B4:$C43,2,FALSE)</f>
        <v>#N/A</v>
      </c>
      <c r="J11" s="8" t="e">
        <f t="shared" si="0"/>
        <v>#N/A</v>
      </c>
      <c r="K11" s="19" t="e">
        <f>'LEG J'!K11+J11</f>
        <v>#N/A</v>
      </c>
      <c r="L11" s="11"/>
      <c r="M11" s="54">
        <v>8</v>
      </c>
      <c r="N11" s="54" t="s">
        <v>51</v>
      </c>
      <c r="O11" s="54" t="s">
        <v>437</v>
      </c>
      <c r="P11" s="55">
        <v>0.035219907407407436</v>
      </c>
      <c r="Q11" s="53"/>
      <c r="R11" s="54">
        <v>8</v>
      </c>
      <c r="S11" s="54" t="s">
        <v>67</v>
      </c>
      <c r="T11" s="55">
        <v>0.3519212962962963</v>
      </c>
    </row>
    <row r="12" spans="2:20" ht="15">
      <c r="B12" s="61">
        <v>12</v>
      </c>
      <c r="C12" s="65">
        <v>0.334525462962963</v>
      </c>
      <c r="E12" s="79">
        <v>9</v>
      </c>
      <c r="F12" s="18" t="str">
        <f>'LEG A'!F12</f>
        <v>BARROW MIXED B</v>
      </c>
      <c r="G12" s="29" t="s">
        <v>434</v>
      </c>
      <c r="H12" s="19">
        <f>IF('LEG J'!I12&lt;'LEG J'!H2,'LEG J'!I12,'LEG J'!H2)</f>
        <v>0.29930555555555555</v>
      </c>
      <c r="I12" s="35">
        <f>VLOOKUP(E4:E43,$B4:$C43,2,FALSE)</f>
        <v>0.3331134259259259</v>
      </c>
      <c r="J12" s="8">
        <f t="shared" si="0"/>
        <v>0.03380787037037036</v>
      </c>
      <c r="K12" s="19">
        <f>'LEG J'!K12+J12</f>
        <v>0.36975694444444446</v>
      </c>
      <c r="L12" s="11"/>
      <c r="M12" s="54">
        <v>9</v>
      </c>
      <c r="N12" s="54" t="s">
        <v>68</v>
      </c>
      <c r="O12" s="54" t="s">
        <v>454</v>
      </c>
      <c r="P12" s="55">
        <v>0.03557870370370375</v>
      </c>
      <c r="Q12" s="53"/>
      <c r="R12" s="54">
        <v>9</v>
      </c>
      <c r="S12" s="54" t="s">
        <v>46</v>
      </c>
      <c r="T12" s="55">
        <v>0.3592361111111111</v>
      </c>
    </row>
    <row r="13" spans="2:20" ht="15">
      <c r="B13" s="61">
        <v>29</v>
      </c>
      <c r="C13" s="65">
        <v>0.3348842592592593</v>
      </c>
      <c r="E13" s="79">
        <v>10</v>
      </c>
      <c r="F13" s="18" t="str">
        <f>'LEG A'!F13</f>
        <v>BARROW MIXED C</v>
      </c>
      <c r="G13" s="29" t="s">
        <v>435</v>
      </c>
      <c r="H13" s="19">
        <f>IF('LEG J'!I13&lt;'LEG J'!H2,'LEG J'!I13,'LEG J'!H2)</f>
        <v>0.29930555555555555</v>
      </c>
      <c r="I13" s="35">
        <f>VLOOKUP(E4:E43,$B4:$C43,2,FALSE)</f>
        <v>0.34600694444444446</v>
      </c>
      <c r="J13" s="8">
        <f t="shared" si="0"/>
        <v>0.04670138888888892</v>
      </c>
      <c r="K13" s="19">
        <f>'LEG J'!K13+J13</f>
        <v>0.4421527777777778</v>
      </c>
      <c r="L13" s="11"/>
      <c r="M13" s="54">
        <v>10</v>
      </c>
      <c r="N13" s="54" t="s">
        <v>65</v>
      </c>
      <c r="O13" s="54" t="s">
        <v>451</v>
      </c>
      <c r="P13" s="55">
        <v>0.03614583333333332</v>
      </c>
      <c r="Q13" s="53"/>
      <c r="R13" s="100">
        <v>10</v>
      </c>
      <c r="S13" s="100" t="s">
        <v>58</v>
      </c>
      <c r="T13" s="101">
        <v>0.36311342592592594</v>
      </c>
    </row>
    <row r="14" spans="2:20" ht="15">
      <c r="B14" s="61">
        <v>26</v>
      </c>
      <c r="C14" s="65">
        <v>0.33545138888888887</v>
      </c>
      <c r="E14" s="79">
        <v>11</v>
      </c>
      <c r="F14" s="18" t="str">
        <f>'LEG A'!F14</f>
        <v>LEICESTER TRI MIXED</v>
      </c>
      <c r="G14" s="29" t="s">
        <v>436</v>
      </c>
      <c r="H14" s="19">
        <f>IF('LEG J'!I14&lt;'LEG J'!H2,'LEG J'!I14,'LEG J'!H2)</f>
        <v>0.29930555555555555</v>
      </c>
      <c r="I14" s="35">
        <f>VLOOKUP(E4:E43,$B4:$C43,2,FALSE)</f>
        <v>0.3396412037037037</v>
      </c>
      <c r="J14" s="8">
        <f t="shared" si="0"/>
        <v>0.04033564814814816</v>
      </c>
      <c r="K14" s="19">
        <f>'LEG J'!K14+J14</f>
        <v>0.4210648148148149</v>
      </c>
      <c r="L14" s="11"/>
      <c r="M14" s="54">
        <v>11</v>
      </c>
      <c r="N14" s="54" t="s">
        <v>59</v>
      </c>
      <c r="O14" s="54" t="s">
        <v>445</v>
      </c>
      <c r="P14" s="55">
        <v>0.0362615740740741</v>
      </c>
      <c r="Q14" s="53"/>
      <c r="R14" s="54">
        <v>11</v>
      </c>
      <c r="S14" s="54" t="s">
        <v>59</v>
      </c>
      <c r="T14" s="55">
        <v>0.3655555555555556</v>
      </c>
    </row>
    <row r="15" spans="2:20" ht="15">
      <c r="B15" s="61">
        <v>20</v>
      </c>
      <c r="C15" s="65">
        <v>0.33556712962962965</v>
      </c>
      <c r="E15" s="79">
        <v>12</v>
      </c>
      <c r="F15" s="18" t="str">
        <f>'LEG A'!F15</f>
        <v>FLECKNEY/KIBWORTH A</v>
      </c>
      <c r="G15" s="29" t="s">
        <v>437</v>
      </c>
      <c r="H15" s="19">
        <f>IF('LEG J'!I15&lt;'LEG J'!H2,'LEG J'!I15,'LEG J'!H2)</f>
        <v>0.29930555555555555</v>
      </c>
      <c r="I15" s="35">
        <f>VLOOKUP(E4:E43,$B4:$C43,2,FALSE)</f>
        <v>0.334525462962963</v>
      </c>
      <c r="J15" s="8">
        <f t="shared" si="0"/>
        <v>0.035219907407407436</v>
      </c>
      <c r="K15" s="19">
        <f>'LEG J'!K15+J15</f>
        <v>0.378912037037037</v>
      </c>
      <c r="L15" s="11"/>
      <c r="M15" s="54">
        <v>12</v>
      </c>
      <c r="N15" s="54" t="s">
        <v>75</v>
      </c>
      <c r="O15" s="54" t="s">
        <v>460</v>
      </c>
      <c r="P15" s="55">
        <v>0.036516203703703676</v>
      </c>
      <c r="Q15" s="53"/>
      <c r="R15" s="54">
        <v>12</v>
      </c>
      <c r="S15" s="54" t="s">
        <v>48</v>
      </c>
      <c r="T15" s="55">
        <v>0.36975694444444446</v>
      </c>
    </row>
    <row r="16" spans="2:20" ht="15">
      <c r="B16" s="61">
        <v>36</v>
      </c>
      <c r="C16" s="65">
        <v>0.3358217592592592</v>
      </c>
      <c r="E16" s="79">
        <v>13</v>
      </c>
      <c r="F16" s="18" t="str">
        <f>'LEG A'!F16</f>
        <v>FLECKNEY/KIBWORTH B</v>
      </c>
      <c r="G16" s="29" t="s">
        <v>438</v>
      </c>
      <c r="H16" s="19">
        <f>IF('LEG J'!I16&lt;'LEG J'!H2,'LEG J'!I16,'LEG J'!H2)</f>
        <v>0.29930555555555555</v>
      </c>
      <c r="I16" s="35">
        <f>VLOOKUP(E4:E43,$B4:$C43,2,FALSE)</f>
        <v>0.34096064814814814</v>
      </c>
      <c r="J16" s="8">
        <f t="shared" si="0"/>
        <v>0.04165509259259259</v>
      </c>
      <c r="K16" s="19">
        <f>'LEG J'!K16+J16</f>
        <v>0.4547453703703703</v>
      </c>
      <c r="L16" s="11"/>
      <c r="M16" s="54">
        <v>13</v>
      </c>
      <c r="N16" s="54" t="s">
        <v>66</v>
      </c>
      <c r="O16" s="54" t="s">
        <v>452</v>
      </c>
      <c r="P16" s="55">
        <v>0.037118055555555585</v>
      </c>
      <c r="Q16" s="53"/>
      <c r="R16" s="54">
        <v>13</v>
      </c>
      <c r="S16" s="54" t="s">
        <v>69</v>
      </c>
      <c r="T16" s="55">
        <v>0.3706250000000001</v>
      </c>
    </row>
    <row r="17" spans="2:20" ht="15">
      <c r="B17" s="61">
        <v>27</v>
      </c>
      <c r="C17" s="65">
        <v>0.33642361111111113</v>
      </c>
      <c r="E17" s="79">
        <v>14</v>
      </c>
      <c r="F17" s="18" t="str">
        <f>'LEG A'!F17</f>
        <v>WREAKE MENS A</v>
      </c>
      <c r="G17" s="29" t="s">
        <v>439</v>
      </c>
      <c r="H17" s="19">
        <f>IF('LEG J'!I17&lt;'LEG J'!H2,'LEG J'!I17,'LEG J'!H2)</f>
        <v>0.29930555555555555</v>
      </c>
      <c r="I17" s="35">
        <f>VLOOKUP(E4:E43,$B4:$C43,2,FALSE)</f>
        <v>0.3381597222222222</v>
      </c>
      <c r="J17" s="8">
        <f t="shared" si="0"/>
        <v>0.038854166666666634</v>
      </c>
      <c r="K17" s="19">
        <f>'LEG J'!K17+J17</f>
        <v>0.3478009259259259</v>
      </c>
      <c r="L17" s="11"/>
      <c r="M17" s="100">
        <v>14</v>
      </c>
      <c r="N17" s="100" t="s">
        <v>58</v>
      </c>
      <c r="O17" s="100" t="s">
        <v>444</v>
      </c>
      <c r="P17" s="101">
        <v>0.03717592592592589</v>
      </c>
      <c r="Q17" s="53"/>
      <c r="R17" s="54">
        <v>14</v>
      </c>
      <c r="S17" s="54" t="s">
        <v>42</v>
      </c>
      <c r="T17" s="55">
        <v>0.37767361111111114</v>
      </c>
    </row>
    <row r="18" spans="2:20" ht="15">
      <c r="B18" s="61">
        <v>19</v>
      </c>
      <c r="C18" s="65">
        <v>0.33648148148148144</v>
      </c>
      <c r="E18" s="79">
        <v>15</v>
      </c>
      <c r="F18" s="18" t="str">
        <f>'LEG A'!F18</f>
        <v>WREAKE MENS B</v>
      </c>
      <c r="G18" s="29" t="s">
        <v>440</v>
      </c>
      <c r="H18" s="19">
        <f>IF('LEG J'!I18&lt;'LEG J'!H2,'LEG J'!I18,'LEG J'!H2)</f>
        <v>0.29930555555555555</v>
      </c>
      <c r="I18" s="35">
        <f>VLOOKUP(E4:E43,$B4:$C43,2,FALSE)</f>
        <v>0.33656250000000004</v>
      </c>
      <c r="J18" s="8">
        <f t="shared" si="0"/>
        <v>0.037256944444444495</v>
      </c>
      <c r="K18" s="19">
        <f>'LEG J'!K18+J18</f>
        <v>0.38834490740740746</v>
      </c>
      <c r="L18" s="11"/>
      <c r="M18" s="54">
        <v>15</v>
      </c>
      <c r="N18" s="54" t="s">
        <v>54</v>
      </c>
      <c r="O18" s="54" t="s">
        <v>440</v>
      </c>
      <c r="P18" s="55">
        <v>0.037256944444444495</v>
      </c>
      <c r="Q18" s="53"/>
      <c r="R18" s="54">
        <v>15</v>
      </c>
      <c r="S18" s="54" t="s">
        <v>66</v>
      </c>
      <c r="T18" s="55">
        <v>0.3779513888888889</v>
      </c>
    </row>
    <row r="19" spans="2:20" ht="15">
      <c r="B19" s="61">
        <v>15</v>
      </c>
      <c r="C19" s="65">
        <v>0.33656250000000004</v>
      </c>
      <c r="E19" s="79">
        <v>16</v>
      </c>
      <c r="F19" s="18" t="str">
        <f>'LEG A'!F19</f>
        <v>WREAKE LADIES A</v>
      </c>
      <c r="G19" s="29" t="s">
        <v>441</v>
      </c>
      <c r="H19" s="19">
        <f>IF('LEG J'!I19&lt;'LEG J'!H2,'LEG J'!I19,'LEG J'!H2)</f>
        <v>0.29930555555555555</v>
      </c>
      <c r="I19" s="35">
        <f>VLOOKUP(E4:E43,$B4:$C43,2,FALSE)</f>
        <v>0.33853009259259265</v>
      </c>
      <c r="J19" s="8">
        <f t="shared" si="0"/>
        <v>0.0392245370370371</v>
      </c>
      <c r="K19" s="19">
        <f>'LEG J'!K19+J19</f>
        <v>0.41429398148148155</v>
      </c>
      <c r="L19" s="11"/>
      <c r="M19" s="54">
        <v>16</v>
      </c>
      <c r="N19" s="54" t="s">
        <v>47</v>
      </c>
      <c r="O19" s="54" t="s">
        <v>433</v>
      </c>
      <c r="P19" s="55">
        <v>0.03756944444444449</v>
      </c>
      <c r="Q19" s="53"/>
      <c r="R19" s="54">
        <v>16</v>
      </c>
      <c r="S19" s="54" t="s">
        <v>51</v>
      </c>
      <c r="T19" s="55">
        <v>0.378912037037037</v>
      </c>
    </row>
    <row r="20" spans="2:20" ht="15">
      <c r="B20" s="61">
        <v>7</v>
      </c>
      <c r="C20" s="65">
        <v>0.33687500000000004</v>
      </c>
      <c r="E20" s="79">
        <v>17</v>
      </c>
      <c r="F20" s="18" t="str">
        <f>'LEG A'!F20</f>
        <v>WREAKE LADIES B</v>
      </c>
      <c r="G20" s="29" t="s">
        <v>442</v>
      </c>
      <c r="H20" s="19">
        <f>IF('LEG J'!I20&lt;'LEG J'!H2,'LEG J'!I20,'LEG J'!H2)</f>
        <v>0.29930555555555555</v>
      </c>
      <c r="I20" s="35">
        <f>VLOOKUP(E4:E43,$B4:$C43,2,FALSE)</f>
        <v>0.3493402777777778</v>
      </c>
      <c r="J20" s="8">
        <f t="shared" si="0"/>
        <v>0.05003472222222227</v>
      </c>
      <c r="K20" s="19">
        <f>'LEG J'!K20+J20</f>
        <v>0.4934143518518519</v>
      </c>
      <c r="L20" s="11"/>
      <c r="M20" s="54">
        <v>17</v>
      </c>
      <c r="N20" s="54" t="s">
        <v>57</v>
      </c>
      <c r="O20" s="54" t="s">
        <v>443</v>
      </c>
      <c r="P20" s="55">
        <v>0.0376157407407407</v>
      </c>
      <c r="Q20" s="53"/>
      <c r="R20" s="54">
        <v>17</v>
      </c>
      <c r="S20" s="54" t="s">
        <v>57</v>
      </c>
      <c r="T20" s="55">
        <v>0.3792824074074074</v>
      </c>
    </row>
    <row r="21" spans="2:20" ht="15">
      <c r="B21" s="61">
        <v>18</v>
      </c>
      <c r="C21" s="65">
        <v>0.33692129629629625</v>
      </c>
      <c r="E21" s="79">
        <v>18</v>
      </c>
      <c r="F21" s="18" t="str">
        <f>'LEG A'!F21</f>
        <v>BIRSTALL MEN</v>
      </c>
      <c r="G21" s="29" t="s">
        <v>443</v>
      </c>
      <c r="H21" s="19">
        <f>IF('LEG J'!I21&lt;'LEG J'!H2,'LEG J'!I21,'LEG J'!H2)</f>
        <v>0.29930555555555555</v>
      </c>
      <c r="I21" s="35">
        <f>VLOOKUP(E4:E43,$B4:$C43,2,FALSE)</f>
        <v>0.33692129629629625</v>
      </c>
      <c r="J21" s="8">
        <f t="shared" si="0"/>
        <v>0.0376157407407407</v>
      </c>
      <c r="K21" s="19">
        <f>'LEG J'!K21+J21</f>
        <v>0.3792824074074074</v>
      </c>
      <c r="L21" s="11"/>
      <c r="M21" s="54">
        <v>18</v>
      </c>
      <c r="N21" s="54" t="s">
        <v>43</v>
      </c>
      <c r="O21" s="54" t="s">
        <v>429</v>
      </c>
      <c r="P21" s="55">
        <v>0.03773148148148148</v>
      </c>
      <c r="Q21" s="53"/>
      <c r="R21" s="54">
        <v>18</v>
      </c>
      <c r="S21" s="54" t="s">
        <v>68</v>
      </c>
      <c r="T21" s="55">
        <v>0.3848148148148149</v>
      </c>
    </row>
    <row r="22" spans="2:20" ht="15">
      <c r="B22" s="61">
        <v>3</v>
      </c>
      <c r="C22" s="65">
        <v>0.337037037037037</v>
      </c>
      <c r="E22" s="79">
        <v>19</v>
      </c>
      <c r="F22" s="18" t="str">
        <f>'LEG A'!F22</f>
        <v>ROADHOGGS MEN</v>
      </c>
      <c r="G22" s="29" t="s">
        <v>444</v>
      </c>
      <c r="H22" s="19">
        <f>IF('LEG J'!I22&lt;'LEG J'!H2,'LEG J'!I22,'LEG J'!H2)</f>
        <v>0.29930555555555555</v>
      </c>
      <c r="I22" s="35">
        <f>VLOOKUP(E4:E43,$B4:$C43,2,FALSE)</f>
        <v>0.33648148148148144</v>
      </c>
      <c r="J22" s="8">
        <f t="shared" si="0"/>
        <v>0.03717592592592589</v>
      </c>
      <c r="K22" s="19">
        <f>'LEG J'!K22+J22</f>
        <v>0.36311342592592594</v>
      </c>
      <c r="L22" s="11"/>
      <c r="M22" s="54">
        <v>19</v>
      </c>
      <c r="N22" s="54" t="s">
        <v>42</v>
      </c>
      <c r="O22" s="54" t="s">
        <v>427</v>
      </c>
      <c r="P22" s="55">
        <v>0.037835648148148104</v>
      </c>
      <c r="Q22" s="53"/>
      <c r="R22" s="54">
        <v>19</v>
      </c>
      <c r="S22" s="54" t="s">
        <v>54</v>
      </c>
      <c r="T22" s="55">
        <v>0.38834490740740746</v>
      </c>
    </row>
    <row r="23" spans="2:20" ht="15">
      <c r="B23" s="61">
        <v>1</v>
      </c>
      <c r="C23" s="65">
        <v>0.33714120370370365</v>
      </c>
      <c r="E23" s="79">
        <v>20</v>
      </c>
      <c r="F23" s="18" t="str">
        <f>'LEG A'!F23</f>
        <v>WEST END MIXED A</v>
      </c>
      <c r="G23" s="29" t="s">
        <v>445</v>
      </c>
      <c r="H23" s="19">
        <f>IF('LEG J'!I23&lt;'LEG J'!H2,'LEG J'!I23,'LEG J'!H2)</f>
        <v>0.29930555555555555</v>
      </c>
      <c r="I23" s="35">
        <f>VLOOKUP(E4:E43,$B4:$C43,2,FALSE)</f>
        <v>0.33556712962962965</v>
      </c>
      <c r="J23" s="8">
        <f t="shared" si="0"/>
        <v>0.0362615740740741</v>
      </c>
      <c r="K23" s="19">
        <f>'LEG J'!K23+J23</f>
        <v>0.3655555555555556</v>
      </c>
      <c r="L23" s="11"/>
      <c r="M23" s="54">
        <v>20</v>
      </c>
      <c r="N23" s="54" t="s">
        <v>73</v>
      </c>
      <c r="O23" s="54" t="s">
        <v>424</v>
      </c>
      <c r="P23" s="55">
        <v>0.03793981481481484</v>
      </c>
      <c r="Q23" s="53"/>
      <c r="R23" s="54">
        <v>20</v>
      </c>
      <c r="S23" s="54" t="s">
        <v>74</v>
      </c>
      <c r="T23" s="55">
        <v>0.39722222222222225</v>
      </c>
    </row>
    <row r="24" spans="2:20" ht="15">
      <c r="B24" s="61">
        <v>14</v>
      </c>
      <c r="C24" s="65">
        <v>0.3381597222222222</v>
      </c>
      <c r="E24" s="79">
        <v>21</v>
      </c>
      <c r="F24" s="18" t="str">
        <f>'LEG A'!F24</f>
        <v>WEST END MIXED B</v>
      </c>
      <c r="G24" s="29" t="s">
        <v>446</v>
      </c>
      <c r="H24" s="19">
        <f>IF('LEG J'!I24&lt;'LEG J'!H2,'LEG J'!I24,'LEG J'!H2)</f>
        <v>0.29930555555555555</v>
      </c>
      <c r="I24" s="35">
        <f>VLOOKUP(E4:E43,$B4:$C43,2,FALSE)</f>
        <v>0.34087962962962964</v>
      </c>
      <c r="J24" s="8">
        <f t="shared" si="0"/>
        <v>0.0415740740740741</v>
      </c>
      <c r="K24" s="19">
        <f>'LEG J'!K24+J24</f>
        <v>0.42870370370370375</v>
      </c>
      <c r="L24" s="11"/>
      <c r="M24" s="54">
        <v>21</v>
      </c>
      <c r="N24" s="54" t="s">
        <v>53</v>
      </c>
      <c r="O24" s="54" t="s">
        <v>439</v>
      </c>
      <c r="P24" s="55">
        <v>0.038854166666666634</v>
      </c>
      <c r="Q24" s="53"/>
      <c r="R24" s="54">
        <v>21</v>
      </c>
      <c r="S24" s="54" t="s">
        <v>75</v>
      </c>
      <c r="T24" s="55">
        <v>0.40535879629629634</v>
      </c>
    </row>
    <row r="25" spans="2:20" ht="15">
      <c r="B25" s="61">
        <v>35</v>
      </c>
      <c r="C25" s="65">
        <v>0.3384837962962963</v>
      </c>
      <c r="E25" s="79">
        <v>22</v>
      </c>
      <c r="F25" s="18" t="str">
        <f>'LEG A'!F25</f>
        <v>WEST END MIXED C</v>
      </c>
      <c r="G25" s="29" t="s">
        <v>447</v>
      </c>
      <c r="H25" s="19">
        <f>IF('LEG J'!I25&lt;'LEG J'!H2,'LEG J'!I25,'LEG J'!H2)</f>
        <v>0.29930555555555555</v>
      </c>
      <c r="I25" s="35">
        <f>VLOOKUP(E4:E43,$B4:$C43,2,FALSE)</f>
        <v>0.34517361111111117</v>
      </c>
      <c r="J25" s="8">
        <f t="shared" si="0"/>
        <v>0.04586805555555562</v>
      </c>
      <c r="K25" s="19">
        <f>'LEG J'!K25+J25</f>
        <v>0.4368055555555556</v>
      </c>
      <c r="L25" s="11"/>
      <c r="M25" s="54">
        <v>22</v>
      </c>
      <c r="N25" s="54" t="s">
        <v>74</v>
      </c>
      <c r="O25" s="54" t="s">
        <v>459</v>
      </c>
      <c r="P25" s="55">
        <v>0.03917824074074078</v>
      </c>
      <c r="Q25" s="53"/>
      <c r="R25" s="54">
        <v>22</v>
      </c>
      <c r="S25" s="54" t="s">
        <v>43</v>
      </c>
      <c r="T25" s="55">
        <v>0.41129629629629627</v>
      </c>
    </row>
    <row r="26" spans="2:20" ht="15">
      <c r="B26" s="61">
        <v>16</v>
      </c>
      <c r="C26" s="65">
        <v>0.33853009259259265</v>
      </c>
      <c r="E26" s="79">
        <v>23</v>
      </c>
      <c r="F26" s="18" t="str">
        <f>'LEG A'!F26</f>
        <v>WEST END MIXED D</v>
      </c>
      <c r="G26" s="29" t="s">
        <v>448</v>
      </c>
      <c r="H26" s="19">
        <f>IF('LEG J'!I26&lt;'LEG J'!H2,'LEG J'!I26,'LEG J'!H2)</f>
        <v>0.29930555555555555</v>
      </c>
      <c r="I26" s="35">
        <f>VLOOKUP(E4:E43,$B4:$C43,2,FALSE)</f>
        <v>0.33945601851851853</v>
      </c>
      <c r="J26" s="8">
        <f t="shared" si="0"/>
        <v>0.040150462962962985</v>
      </c>
      <c r="K26" s="19">
        <f>'LEG J'!K26+J26</f>
        <v>0.4224421296296297</v>
      </c>
      <c r="L26" s="11"/>
      <c r="M26" s="54">
        <v>23</v>
      </c>
      <c r="N26" s="54" t="s">
        <v>55</v>
      </c>
      <c r="O26" s="54" t="s">
        <v>441</v>
      </c>
      <c r="P26" s="55">
        <v>0.0392245370370371</v>
      </c>
      <c r="Q26" s="53"/>
      <c r="R26" s="54">
        <v>23</v>
      </c>
      <c r="S26" s="54" t="s">
        <v>55</v>
      </c>
      <c r="T26" s="55">
        <v>0.41429398148148155</v>
      </c>
    </row>
    <row r="27" spans="2:20" ht="15">
      <c r="B27" s="61">
        <v>30</v>
      </c>
      <c r="C27" s="65">
        <v>0.3390972222222222</v>
      </c>
      <c r="E27" s="79">
        <v>24</v>
      </c>
      <c r="F27" s="18" t="str">
        <f>'LEG A'!F27</f>
        <v>SHEPSHED MEN</v>
      </c>
      <c r="G27" s="29" t="s">
        <v>449</v>
      </c>
      <c r="H27" s="19">
        <f>IF('LEG J'!I27&lt;'LEG J'!H2,'LEG J'!I27,'LEG J'!H2)</f>
        <v>0.29930555555555555</v>
      </c>
      <c r="I27" s="35">
        <f>VLOOKUP(E4:E43,$B4:$C43,2,FALSE)</f>
        <v>0.3335416666666667</v>
      </c>
      <c r="J27" s="8">
        <f t="shared" si="0"/>
        <v>0.034236111111111134</v>
      </c>
      <c r="K27" s="19">
        <f>'LEG J'!K27+J27</f>
        <v>0.33880787037037036</v>
      </c>
      <c r="L27" s="11"/>
      <c r="M27" s="54">
        <v>24</v>
      </c>
      <c r="N27" s="54" t="s">
        <v>69</v>
      </c>
      <c r="O27" s="54" t="s">
        <v>455</v>
      </c>
      <c r="P27" s="55">
        <v>0.03979166666666667</v>
      </c>
      <c r="Q27" s="53"/>
      <c r="R27" s="54">
        <v>24</v>
      </c>
      <c r="S27" s="54" t="s">
        <v>47</v>
      </c>
      <c r="T27" s="55">
        <v>0.4159606481481482</v>
      </c>
    </row>
    <row r="28" spans="2:20" ht="15">
      <c r="B28" s="61">
        <v>23</v>
      </c>
      <c r="C28" s="65">
        <v>0.33945601851851853</v>
      </c>
      <c r="E28" s="79">
        <v>25</v>
      </c>
      <c r="F28" s="18" t="str">
        <f>'LEG A'!F28</f>
        <v>SHEPSHED MIXED</v>
      </c>
      <c r="G28" s="29" t="s">
        <v>450</v>
      </c>
      <c r="H28" s="19">
        <f>IF('LEG J'!I28&lt;'LEG J'!H2,'LEG J'!I28,'LEG J'!H2)</f>
        <v>0.29930555555555555</v>
      </c>
      <c r="I28" s="35">
        <f>VLOOKUP(E4:E43,$B4:$C43,2,FALSE)</f>
        <v>0.34067129629629633</v>
      </c>
      <c r="J28" s="8">
        <f t="shared" si="0"/>
        <v>0.041365740740740786</v>
      </c>
      <c r="K28" s="19">
        <f>'LEG J'!K28+J28</f>
        <v>0.4495023148148149</v>
      </c>
      <c r="L28" s="11"/>
      <c r="M28" s="54">
        <v>25</v>
      </c>
      <c r="N28" s="54" t="s">
        <v>62</v>
      </c>
      <c r="O28" s="54" t="s">
        <v>448</v>
      </c>
      <c r="P28" s="55">
        <v>0.040150462962962985</v>
      </c>
      <c r="Q28" s="53"/>
      <c r="R28" s="54">
        <v>25</v>
      </c>
      <c r="S28" s="54" t="s">
        <v>50</v>
      </c>
      <c r="T28" s="55">
        <v>0.4210648148148149</v>
      </c>
    </row>
    <row r="29" spans="2:20" ht="15">
      <c r="B29" s="61">
        <v>11</v>
      </c>
      <c r="C29" s="65">
        <v>0.3396412037037037</v>
      </c>
      <c r="E29" s="79">
        <v>26</v>
      </c>
      <c r="F29" s="18" t="str">
        <f>'LEG A'!F29</f>
        <v>OWLS MEN</v>
      </c>
      <c r="G29" s="29" t="s">
        <v>451</v>
      </c>
      <c r="H29" s="19">
        <f>IF('LEG J'!I29&lt;'LEG J'!H2,'LEG J'!I29,'LEG J'!H2)</f>
        <v>0.29930555555555555</v>
      </c>
      <c r="I29" s="35">
        <f>VLOOKUP(E4:E43,$B4:$C43,2,FALSE)</f>
        <v>0.33545138888888887</v>
      </c>
      <c r="J29" s="8">
        <f t="shared" si="0"/>
        <v>0.03614583333333332</v>
      </c>
      <c r="K29" s="19">
        <f>'LEG J'!K29+J29</f>
        <v>0.3380902777777778</v>
      </c>
      <c r="L29" s="11"/>
      <c r="M29" s="54">
        <v>26</v>
      </c>
      <c r="N29" s="54" t="s">
        <v>50</v>
      </c>
      <c r="O29" s="54" t="s">
        <v>436</v>
      </c>
      <c r="P29" s="55">
        <v>0.04033564814814816</v>
      </c>
      <c r="Q29" s="53"/>
      <c r="R29" s="54">
        <v>26</v>
      </c>
      <c r="S29" s="54" t="s">
        <v>62</v>
      </c>
      <c r="T29" s="55">
        <v>0.4224421296296297</v>
      </c>
    </row>
    <row r="30" spans="2:20" ht="15">
      <c r="B30" s="61">
        <v>32</v>
      </c>
      <c r="C30" s="65">
        <v>0.34002314814814816</v>
      </c>
      <c r="E30" s="79">
        <v>27</v>
      </c>
      <c r="F30" s="18" t="str">
        <f>'LEG A'!F30</f>
        <v>OWLS MIXED</v>
      </c>
      <c r="G30" s="29" t="s">
        <v>452</v>
      </c>
      <c r="H30" s="19">
        <f>IF('LEG J'!I30&lt;'LEG J'!H2,'LEG J'!I30,'LEG J'!H2)</f>
        <v>0.29930555555555555</v>
      </c>
      <c r="I30" s="35">
        <f>VLOOKUP(E4:E43,$B4:$C43,2,FALSE)</f>
        <v>0.33642361111111113</v>
      </c>
      <c r="J30" s="8">
        <f t="shared" si="0"/>
        <v>0.037118055555555585</v>
      </c>
      <c r="K30" s="19">
        <f>'LEG J'!K30+J30</f>
        <v>0.3779513888888889</v>
      </c>
      <c r="L30" s="11"/>
      <c r="M30" s="54">
        <v>27</v>
      </c>
      <c r="N30" s="54" t="s">
        <v>71</v>
      </c>
      <c r="O30" s="54" t="s">
        <v>457</v>
      </c>
      <c r="P30" s="55">
        <v>0.04071759259259261</v>
      </c>
      <c r="Q30" s="53"/>
      <c r="R30" s="54">
        <v>27</v>
      </c>
      <c r="S30" s="54" t="s">
        <v>60</v>
      </c>
      <c r="T30" s="55">
        <v>0.42870370370370375</v>
      </c>
    </row>
    <row r="31" spans="2:20" ht="15">
      <c r="B31" s="61">
        <v>25</v>
      </c>
      <c r="C31" s="65">
        <v>0.34067129629629633</v>
      </c>
      <c r="E31" s="79">
        <v>28</v>
      </c>
      <c r="F31" s="18" t="str">
        <f>'LEG A'!F31</f>
        <v>HUNCOTE MIXED A</v>
      </c>
      <c r="G31" s="29" t="s">
        <v>453</v>
      </c>
      <c r="H31" s="19">
        <f>IF('LEG J'!I31&lt;'LEG J'!H2,'LEG J'!I31,'LEG J'!H2)</f>
        <v>0.29930555555555555</v>
      </c>
      <c r="I31" s="35">
        <f>VLOOKUP(E4:E43,$B4:$C43,2,FALSE)</f>
        <v>0.3308217592592593</v>
      </c>
      <c r="J31" s="8">
        <f t="shared" si="0"/>
        <v>0.03151620370370373</v>
      </c>
      <c r="K31" s="19">
        <f>'LEG J'!K31+J31</f>
        <v>0.3519212962962963</v>
      </c>
      <c r="L31" s="11"/>
      <c r="M31" s="54">
        <v>28</v>
      </c>
      <c r="N31" s="54" t="s">
        <v>64</v>
      </c>
      <c r="O31" s="54" t="s">
        <v>450</v>
      </c>
      <c r="P31" s="55">
        <v>0.041365740740740786</v>
      </c>
      <c r="Q31" s="53"/>
      <c r="R31" s="54">
        <v>28</v>
      </c>
      <c r="S31" s="54" t="s">
        <v>71</v>
      </c>
      <c r="T31" s="55">
        <v>0.43420138888888876</v>
      </c>
    </row>
    <row r="32" spans="2:20" ht="15">
      <c r="B32" s="62">
        <v>21</v>
      </c>
      <c r="C32" s="65">
        <v>0.34087962962962964</v>
      </c>
      <c r="E32" s="79">
        <v>29</v>
      </c>
      <c r="F32" s="18" t="str">
        <f>'LEG A'!F32</f>
        <v>HUNCOTE MIXED B</v>
      </c>
      <c r="G32" s="29" t="s">
        <v>454</v>
      </c>
      <c r="H32" s="19">
        <f>IF('LEG J'!I32&lt;'LEG J'!H2,'LEG J'!I32,'LEG J'!H2)</f>
        <v>0.29930555555555555</v>
      </c>
      <c r="I32" s="35">
        <f>VLOOKUP(E4:E43,$B4:$C43,2,FALSE)</f>
        <v>0.3348842592592593</v>
      </c>
      <c r="J32" s="8">
        <f t="shared" si="0"/>
        <v>0.03557870370370375</v>
      </c>
      <c r="K32" s="19">
        <f>'LEG J'!K32+J32</f>
        <v>0.3848148148148149</v>
      </c>
      <c r="L32" s="11"/>
      <c r="M32" s="54">
        <v>29</v>
      </c>
      <c r="N32" s="54" t="s">
        <v>60</v>
      </c>
      <c r="O32" s="54" t="s">
        <v>446</v>
      </c>
      <c r="P32" s="55">
        <v>0.0415740740740741</v>
      </c>
      <c r="R32" s="54">
        <v>29</v>
      </c>
      <c r="S32" s="54" t="s">
        <v>61</v>
      </c>
      <c r="T32" s="55">
        <v>0.4368055555555556</v>
      </c>
    </row>
    <row r="33" spans="2:20" ht="15">
      <c r="B33" s="62">
        <v>13</v>
      </c>
      <c r="C33" s="65">
        <v>0.34096064814814814</v>
      </c>
      <c r="E33" s="79">
        <v>30</v>
      </c>
      <c r="F33" s="18" t="str">
        <f>'LEG A'!F33</f>
        <v>DESFORD MEN</v>
      </c>
      <c r="G33" s="29" t="s">
        <v>455</v>
      </c>
      <c r="H33" s="19">
        <f>IF('LEG J'!I33&lt;'LEG J'!H2,'LEG J'!I33,'LEG J'!H2)</f>
        <v>0.29930555555555555</v>
      </c>
      <c r="I33" s="35">
        <f>VLOOKUP(E4:E43,$B4:$C43,2,FALSE)</f>
        <v>0.3390972222222222</v>
      </c>
      <c r="J33" s="8">
        <f t="shared" si="0"/>
        <v>0.03979166666666667</v>
      </c>
      <c r="K33" s="19">
        <f>'LEG J'!K33+J33</f>
        <v>0.3706250000000001</v>
      </c>
      <c r="L33" s="11"/>
      <c r="M33" s="54">
        <v>30</v>
      </c>
      <c r="N33" s="54" t="s">
        <v>52</v>
      </c>
      <c r="O33" s="54" t="s">
        <v>438</v>
      </c>
      <c r="P33" s="55">
        <v>0.04165509259259259</v>
      </c>
      <c r="R33" s="54">
        <v>30</v>
      </c>
      <c r="S33" s="54" t="s">
        <v>49</v>
      </c>
      <c r="T33" s="55">
        <v>0.4421527777777778</v>
      </c>
    </row>
    <row r="34" spans="2:20" ht="15">
      <c r="B34" s="62">
        <v>33</v>
      </c>
      <c r="C34" s="65">
        <v>0.345</v>
      </c>
      <c r="E34" s="79">
        <v>31</v>
      </c>
      <c r="F34" s="18" t="str">
        <f>'LEG A'!F34</f>
        <v>DESFORD MIXED A</v>
      </c>
      <c r="G34" s="29" t="s">
        <v>456</v>
      </c>
      <c r="H34" s="19">
        <f>IF('LEG J'!I34&lt;'LEG J'!H2,'LEG J'!I34,'LEG J'!H2)</f>
        <v>0.29930555555555555</v>
      </c>
      <c r="I34" s="35">
        <f>VLOOKUP(E4:E43,$B4:$C43,2,FALSE)</f>
        <v>0.345162037037037</v>
      </c>
      <c r="J34" s="8">
        <f t="shared" si="0"/>
        <v>0.04585648148148147</v>
      </c>
      <c r="K34" s="19">
        <f>'LEG J'!K34+J34</f>
        <v>0.45745370370370364</v>
      </c>
      <c r="L34" s="11"/>
      <c r="M34" s="54">
        <v>31</v>
      </c>
      <c r="N34" s="54" t="s">
        <v>72</v>
      </c>
      <c r="O34" s="54" t="s">
        <v>458</v>
      </c>
      <c r="P34" s="55">
        <v>0.045694444444444426</v>
      </c>
      <c r="R34" s="54">
        <v>31</v>
      </c>
      <c r="S34" s="54" t="s">
        <v>64</v>
      </c>
      <c r="T34" s="55">
        <v>0.4495023148148149</v>
      </c>
    </row>
    <row r="35" spans="2:20" ht="15">
      <c r="B35" s="62">
        <v>31</v>
      </c>
      <c r="C35" s="65">
        <v>0.345162037037037</v>
      </c>
      <c r="E35" s="79">
        <v>32</v>
      </c>
      <c r="F35" s="18" t="str">
        <f>'LEG A'!F35</f>
        <v>DESFORD MIXED B</v>
      </c>
      <c r="G35" s="29" t="s">
        <v>457</v>
      </c>
      <c r="H35" s="19">
        <f>IF('LEG J'!I35&lt;'LEG J'!H2,'LEG J'!I35,'LEG J'!H2)</f>
        <v>0.29930555555555555</v>
      </c>
      <c r="I35" s="35">
        <f>VLOOKUP(E4:E43,$B4:$C43,2,FALSE)</f>
        <v>0.34002314814814816</v>
      </c>
      <c r="J35" s="8">
        <f t="shared" si="0"/>
        <v>0.04071759259259261</v>
      </c>
      <c r="K35" s="19">
        <f>'LEG J'!K35+J35</f>
        <v>0.43420138888888876</v>
      </c>
      <c r="L35" s="11"/>
      <c r="M35" s="54">
        <v>32</v>
      </c>
      <c r="N35" s="54" t="s">
        <v>70</v>
      </c>
      <c r="O35" s="54" t="s">
        <v>456</v>
      </c>
      <c r="P35" s="55">
        <v>0.04585648148148147</v>
      </c>
      <c r="R35" s="54">
        <v>32</v>
      </c>
      <c r="S35" s="54" t="s">
        <v>52</v>
      </c>
      <c r="T35" s="55">
        <v>0.4547453703703703</v>
      </c>
    </row>
    <row r="36" spans="2:20" ht="15">
      <c r="B36" s="62">
        <v>22</v>
      </c>
      <c r="C36" s="65">
        <v>0.34517361111111117</v>
      </c>
      <c r="E36" s="79">
        <v>33</v>
      </c>
      <c r="F36" s="18" t="str">
        <f>'LEG A'!F36</f>
        <v>BIRSTALL MIXED</v>
      </c>
      <c r="G36" s="29" t="s">
        <v>458</v>
      </c>
      <c r="H36" s="19">
        <f>IF('LEG J'!I36&lt;'LEG J'!H2,'LEG J'!I36,'LEG J'!H2)</f>
        <v>0.29930555555555555</v>
      </c>
      <c r="I36" s="35">
        <f>VLOOKUP(E4:E43,$B4:$C43,2,FALSE)</f>
        <v>0.345</v>
      </c>
      <c r="J36" s="8">
        <f t="shared" si="0"/>
        <v>0.045694444444444426</v>
      </c>
      <c r="K36" s="19">
        <f>'LEG J'!K36+J36</f>
        <v>0.47571759259259255</v>
      </c>
      <c r="L36" s="11"/>
      <c r="M36" s="54">
        <v>33</v>
      </c>
      <c r="N36" s="54" t="s">
        <v>61</v>
      </c>
      <c r="O36" s="54" t="s">
        <v>447</v>
      </c>
      <c r="P36" s="55">
        <v>0.04586805555555562</v>
      </c>
      <c r="R36" s="54">
        <v>33</v>
      </c>
      <c r="S36" s="54" t="s">
        <v>70</v>
      </c>
      <c r="T36" s="55">
        <v>0.45745370370370364</v>
      </c>
    </row>
    <row r="37" spans="2:20" ht="15">
      <c r="B37" s="62">
        <v>10</v>
      </c>
      <c r="C37" s="65">
        <v>0.34600694444444446</v>
      </c>
      <c r="E37" s="79">
        <v>34</v>
      </c>
      <c r="F37" s="18" t="str">
        <f>'LEG A'!F37</f>
        <v>HARBOROUGH MEN</v>
      </c>
      <c r="G37" s="29" t="s">
        <v>424</v>
      </c>
      <c r="H37" s="19">
        <f>IF('LEG J'!I37&lt;'LEG J'!H2,'LEG J'!I37,'LEG J'!H2)</f>
        <v>0.2880787037037037</v>
      </c>
      <c r="I37" s="35">
        <f>VLOOKUP(E4:E43,$B4:$C43,2,FALSE)</f>
        <v>0.32601851851851854</v>
      </c>
      <c r="J37" s="8">
        <f t="shared" si="0"/>
        <v>0.03793981481481484</v>
      </c>
      <c r="K37" s="19">
        <f>'LEG J'!K37+J37</f>
        <v>0.32601851851851854</v>
      </c>
      <c r="L37" s="11"/>
      <c r="M37" s="54">
        <v>34</v>
      </c>
      <c r="N37" s="54" t="s">
        <v>49</v>
      </c>
      <c r="O37" s="54" t="s">
        <v>435</v>
      </c>
      <c r="P37" s="55">
        <v>0.04670138888888892</v>
      </c>
      <c r="R37" s="54">
        <v>34</v>
      </c>
      <c r="S37" s="54" t="s">
        <v>72</v>
      </c>
      <c r="T37" s="55">
        <v>0.47571759259259255</v>
      </c>
    </row>
    <row r="38" spans="2:20" ht="15">
      <c r="B38" s="62">
        <v>17</v>
      </c>
      <c r="C38" s="65">
        <v>0.3493402777777778</v>
      </c>
      <c r="E38" s="79">
        <v>35</v>
      </c>
      <c r="F38" s="18" t="str">
        <f>'LEG A'!F38</f>
        <v>HARBOROUGH MIXED</v>
      </c>
      <c r="G38" s="29" t="s">
        <v>459</v>
      </c>
      <c r="H38" s="19">
        <f>IF('LEG J'!I38&lt;'LEG J'!H2,'LEG J'!I38,'LEG J'!H2)</f>
        <v>0.29930555555555555</v>
      </c>
      <c r="I38" s="35">
        <f>VLOOKUP(E4:E43,$B4:$C43,2,FALSE)</f>
        <v>0.3384837962962963</v>
      </c>
      <c r="J38" s="8">
        <f t="shared" si="0"/>
        <v>0.03917824074074078</v>
      </c>
      <c r="K38" s="19">
        <f>'LEG J'!K38+J38</f>
        <v>0.39722222222222225</v>
      </c>
      <c r="L38" s="11"/>
      <c r="M38" s="54">
        <v>35</v>
      </c>
      <c r="N38" s="54" t="s">
        <v>56</v>
      </c>
      <c r="O38" s="54" t="s">
        <v>442</v>
      </c>
      <c r="P38" s="55">
        <v>0.05003472222222227</v>
      </c>
      <c r="R38" s="54">
        <v>35</v>
      </c>
      <c r="S38" s="54" t="s">
        <v>56</v>
      </c>
      <c r="T38" s="55">
        <v>0.4934143518518519</v>
      </c>
    </row>
    <row r="39" spans="2:20" ht="15">
      <c r="B39" s="62"/>
      <c r="C39" s="65"/>
      <c r="E39" s="79">
        <v>36</v>
      </c>
      <c r="F39" s="18" t="str">
        <f>'LEG A'!F39</f>
        <v>HEMITAGE ODDS</v>
      </c>
      <c r="G39" s="29" t="s">
        <v>460</v>
      </c>
      <c r="H39" s="19">
        <f>IF('LEG J'!I39&lt;'LEG J'!H2,'LEG J'!I39,'LEG J'!H2)</f>
        <v>0.29930555555555555</v>
      </c>
      <c r="I39" s="35">
        <f>VLOOKUP(E4:E43,$B4:$C43,2,FALSE)</f>
        <v>0.3358217592592592</v>
      </c>
      <c r="J39" s="8">
        <f t="shared" si="0"/>
        <v>0.036516203703703676</v>
      </c>
      <c r="K39" s="19">
        <f>'LEG J'!K39+J39</f>
        <v>0.40535879629629634</v>
      </c>
      <c r="L39" s="11"/>
      <c r="M39" s="54">
        <v>36</v>
      </c>
      <c r="N39" s="54">
        <v>0</v>
      </c>
      <c r="O39" s="54"/>
      <c r="P39" s="55" t="e">
        <v>#N/A</v>
      </c>
      <c r="R39" s="54">
        <v>36</v>
      </c>
      <c r="S39" s="54">
        <v>0</v>
      </c>
      <c r="T39" s="55" t="e">
        <v>#N/A</v>
      </c>
    </row>
    <row r="40" spans="2:20" ht="15">
      <c r="B40" s="62"/>
      <c r="C40" s="65"/>
      <c r="E40" s="79">
        <v>37</v>
      </c>
      <c r="F40" s="18">
        <f>'LEG A'!F40</f>
        <v>0</v>
      </c>
      <c r="G40" s="29"/>
      <c r="H40" s="19" t="e">
        <f>IF('LEG J'!I40&lt;'LEG J'!H2,'LEG J'!I40,'LEG J'!H2)</f>
        <v>#N/A</v>
      </c>
      <c r="I40" s="35" t="e">
        <f>VLOOKUP(E4:E43,$B4:$C43,2,FALSE)</f>
        <v>#N/A</v>
      </c>
      <c r="J40" s="8" t="e">
        <f t="shared" si="0"/>
        <v>#N/A</v>
      </c>
      <c r="K40" s="19" t="e">
        <f>'LEG J'!K40+J40</f>
        <v>#N/A</v>
      </c>
      <c r="L40" s="11"/>
      <c r="M40" s="54">
        <v>37</v>
      </c>
      <c r="N40" s="54">
        <v>0</v>
      </c>
      <c r="O40" s="54"/>
      <c r="P40" s="55" t="e">
        <v>#N/A</v>
      </c>
      <c r="R40" s="54">
        <v>37</v>
      </c>
      <c r="S40" s="54">
        <v>0</v>
      </c>
      <c r="T40" s="55" t="e">
        <v>#N/A</v>
      </c>
    </row>
    <row r="41" spans="2:20" ht="15">
      <c r="B41" s="62"/>
      <c r="C41" s="65"/>
      <c r="E41" s="79">
        <v>38</v>
      </c>
      <c r="F41" s="18">
        <f>'LEG A'!F41</f>
        <v>0</v>
      </c>
      <c r="G41" s="29"/>
      <c r="H41" s="19" t="e">
        <f>IF('LEG J'!I41&lt;'LEG J'!H2,'LEG J'!I41,'LEG J'!H2)</f>
        <v>#N/A</v>
      </c>
      <c r="I41" s="35" t="e">
        <f>VLOOKUP(E4:E43,$B4:$C43,2,FALSE)</f>
        <v>#N/A</v>
      </c>
      <c r="J41" s="8" t="e">
        <f t="shared" si="0"/>
        <v>#N/A</v>
      </c>
      <c r="K41" s="19" t="e">
        <f>'LEG J'!K41+J41</f>
        <v>#N/A</v>
      </c>
      <c r="L41" s="11"/>
      <c r="M41" s="54">
        <v>38</v>
      </c>
      <c r="N41" s="54">
        <v>0</v>
      </c>
      <c r="O41" s="54"/>
      <c r="P41" s="55" t="e">
        <v>#N/A</v>
      </c>
      <c r="R41" s="54">
        <v>38</v>
      </c>
      <c r="S41" s="54">
        <v>0</v>
      </c>
      <c r="T41" s="55" t="e">
        <v>#N/A</v>
      </c>
    </row>
    <row r="42" spans="2:20" ht="15">
      <c r="B42" s="62"/>
      <c r="C42" s="65"/>
      <c r="E42" s="79">
        <v>39</v>
      </c>
      <c r="F42" s="18">
        <f>'LEG A'!F42</f>
        <v>0</v>
      </c>
      <c r="G42" s="29"/>
      <c r="H42" s="19" t="e">
        <f>IF('LEG J'!I42&lt;'LEG J'!H2,'LEG J'!I42,'LEG J'!H2)</f>
        <v>#N/A</v>
      </c>
      <c r="I42" s="35" t="e">
        <f>VLOOKUP(E4:E43,$B4:$C43,2,FALSE)</f>
        <v>#N/A</v>
      </c>
      <c r="J42" s="8" t="e">
        <f t="shared" si="0"/>
        <v>#N/A</v>
      </c>
      <c r="K42" s="19" t="e">
        <f>'LEG J'!K42+J42</f>
        <v>#N/A</v>
      </c>
      <c r="L42" s="11"/>
      <c r="M42" s="54">
        <v>39</v>
      </c>
      <c r="N42" s="54">
        <v>0</v>
      </c>
      <c r="O42" s="54"/>
      <c r="P42" s="55" t="e">
        <v>#N/A</v>
      </c>
      <c r="R42" s="54">
        <v>39</v>
      </c>
      <c r="S42" s="54">
        <v>0</v>
      </c>
      <c r="T42" s="55" t="e">
        <v>#N/A</v>
      </c>
    </row>
    <row r="43" spans="2:20" ht="15">
      <c r="B43" s="62"/>
      <c r="C43" s="65"/>
      <c r="E43" s="79">
        <v>40</v>
      </c>
      <c r="F43" s="18">
        <f>'LEG A'!F43</f>
        <v>0</v>
      </c>
      <c r="G43" s="29"/>
      <c r="H43" s="19" t="e">
        <f>IF('LEG J'!I43&lt;'LEG J'!H2,'LEG J'!I43,'LEG J'!H2)</f>
        <v>#N/A</v>
      </c>
      <c r="I43" s="35" t="e">
        <f>VLOOKUP(E4:E43,$B4:$C43,2,FALSE)</f>
        <v>#N/A</v>
      </c>
      <c r="J43" s="8" t="e">
        <f t="shared" si="0"/>
        <v>#N/A</v>
      </c>
      <c r="K43" s="19" t="e">
        <f>'LEG J'!K43+J43</f>
        <v>#N/A</v>
      </c>
      <c r="L43" s="11"/>
      <c r="M43" s="54">
        <v>40</v>
      </c>
      <c r="N43" s="54">
        <v>0</v>
      </c>
      <c r="O43" s="54"/>
      <c r="P43" s="55" t="e">
        <v>#N/A</v>
      </c>
      <c r="R43" s="54">
        <v>40</v>
      </c>
      <c r="S43" s="54">
        <v>0</v>
      </c>
      <c r="T43" s="55" t="e">
        <v>#N/A</v>
      </c>
    </row>
    <row r="44" spans="6:12" ht="14.25">
      <c r="F44" s="11"/>
      <c r="G44" s="27"/>
      <c r="H44" s="12"/>
      <c r="I44" s="33"/>
      <c r="J44" s="12"/>
      <c r="K44" s="12"/>
      <c r="L44" s="11"/>
    </row>
    <row r="45" spans="6:12" ht="14.25">
      <c r="F45" s="11"/>
      <c r="G45" s="27"/>
      <c r="H45" s="12"/>
      <c r="I45" s="33"/>
      <c r="J45" s="12"/>
      <c r="K45" s="12"/>
      <c r="L45" s="11"/>
    </row>
    <row r="46" spans="6:12" ht="14.25">
      <c r="F46" s="11"/>
      <c r="G46" s="27"/>
      <c r="H46" s="12"/>
      <c r="I46" s="33"/>
      <c r="J46" s="12"/>
      <c r="K46" s="12"/>
      <c r="L46" s="11"/>
    </row>
    <row r="47" spans="6:12" ht="14.25">
      <c r="F47" s="11"/>
      <c r="G47" s="27"/>
      <c r="H47" s="12"/>
      <c r="I47" s="33"/>
      <c r="J47" s="12"/>
      <c r="K47" s="12"/>
      <c r="L47" s="11"/>
    </row>
    <row r="48" spans="6:12" ht="14.25">
      <c r="F48" s="11"/>
      <c r="G48" s="27"/>
      <c r="H48" s="12"/>
      <c r="I48" s="33"/>
      <c r="J48" s="12"/>
      <c r="K48" s="12"/>
      <c r="L48" s="11"/>
    </row>
    <row r="49" spans="6:12" ht="14.25">
      <c r="F49" s="11"/>
      <c r="G49" s="27"/>
      <c r="H49" s="12"/>
      <c r="I49" s="33"/>
      <c r="J49" s="12"/>
      <c r="K49" s="12"/>
      <c r="L49" s="11"/>
    </row>
    <row r="50" spans="6:12" ht="14.25">
      <c r="F50" s="11"/>
      <c r="G50" s="27"/>
      <c r="H50" s="12"/>
      <c r="I50" s="33"/>
      <c r="J50" s="12"/>
      <c r="K50" s="12"/>
      <c r="L50" s="11"/>
    </row>
    <row r="51" spans="6:12" ht="14.25">
      <c r="F51" s="11"/>
      <c r="G51" s="27"/>
      <c r="H51" s="12"/>
      <c r="I51" s="33"/>
      <c r="J51" s="12"/>
      <c r="K51" s="12"/>
      <c r="L51" s="11"/>
    </row>
    <row r="52" spans="6:12" ht="14.25">
      <c r="F52" s="11"/>
      <c r="G52" s="27"/>
      <c r="H52" s="12"/>
      <c r="I52" s="33"/>
      <c r="J52" s="12"/>
      <c r="K52" s="12"/>
      <c r="L52" s="11"/>
    </row>
    <row r="53" spans="6:12" ht="14.25">
      <c r="F53" s="11"/>
      <c r="G53" s="27"/>
      <c r="H53" s="12"/>
      <c r="I53" s="33"/>
      <c r="J53" s="12"/>
      <c r="K53" s="12"/>
      <c r="L53" s="11"/>
    </row>
  </sheetData>
  <sheetProtection/>
  <mergeCells count="2">
    <mergeCell ref="B2:C2"/>
    <mergeCell ref="E2:G2"/>
  </mergeCells>
  <printOptions horizontalCentered="1" verticalCentered="1"/>
  <pageMargins left="0.5511811023622047" right="0.7480314960629921" top="0.7874015748031497" bottom="0.5905511811023623" header="0.5118110236220472" footer="0.5118110236220472"/>
  <pageSetup horizontalDpi="300" verticalDpi="300" orientation="landscape" paperSize="9" scale="80" r:id="rId1"/>
  <headerFooter alignWithMargins="0">
    <oddHeader>&amp;C&amp;"Arial,Bold"&amp;12&amp;UROUND LEICESTER RELAY 2008 - LEG K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B1:T53"/>
  <sheetViews>
    <sheetView zoomScale="65" zoomScaleNormal="65" zoomScalePageLayoutView="0" workbookViewId="0" topLeftCell="J3">
      <selection activeCell="R14" sqref="R14:T14"/>
    </sheetView>
  </sheetViews>
  <sheetFormatPr defaultColWidth="9.140625" defaultRowHeight="12.75"/>
  <cols>
    <col min="2" max="2" width="13.57421875" style="0" bestFit="1" customWidth="1"/>
    <col min="3" max="3" width="14.421875" style="0" bestFit="1" customWidth="1"/>
    <col min="5" max="5" width="13.57421875" style="0" bestFit="1" customWidth="1"/>
    <col min="6" max="6" width="25.8515625" style="0" bestFit="1" customWidth="1"/>
    <col min="7" max="7" width="20.421875" style="26" bestFit="1" customWidth="1"/>
    <col min="8" max="8" width="16.8515625" style="0" bestFit="1" customWidth="1"/>
    <col min="9" max="9" width="13.57421875" style="26" bestFit="1" customWidth="1"/>
    <col min="10" max="10" width="13.140625" style="0" bestFit="1" customWidth="1"/>
    <col min="11" max="11" width="14.7109375" style="0" bestFit="1" customWidth="1"/>
    <col min="13" max="13" width="12.28125" style="50" bestFit="1" customWidth="1"/>
    <col min="14" max="14" width="26.8515625" style="50" bestFit="1" customWidth="1"/>
    <col min="15" max="15" width="23.00390625" style="50" bestFit="1" customWidth="1"/>
    <col min="16" max="16" width="13.140625" style="50" bestFit="1" customWidth="1"/>
    <col min="17" max="17" width="3.421875" style="50" customWidth="1"/>
    <col min="18" max="18" width="14.421875" style="50" bestFit="1" customWidth="1"/>
    <col min="19" max="19" width="26.8515625" style="50" bestFit="1" customWidth="1"/>
    <col min="20" max="20" width="15.7109375" style="50" bestFit="1" customWidth="1"/>
  </cols>
  <sheetData>
    <row r="1" spans="5:17" ht="15">
      <c r="E1" s="10" t="s">
        <v>22</v>
      </c>
      <c r="F1" s="10"/>
      <c r="G1" s="27"/>
      <c r="H1" s="21"/>
      <c r="I1" s="33"/>
      <c r="J1" s="12"/>
      <c r="K1" s="12"/>
      <c r="L1" s="11"/>
      <c r="M1" s="47"/>
      <c r="N1" s="47"/>
      <c r="O1" s="47"/>
      <c r="P1" s="48"/>
      <c r="Q1" s="49"/>
    </row>
    <row r="2" spans="2:18" ht="15.75">
      <c r="B2" s="92" t="s">
        <v>39</v>
      </c>
      <c r="C2" s="94"/>
      <c r="E2" s="96" t="s">
        <v>27</v>
      </c>
      <c r="F2" s="96"/>
      <c r="G2" s="96"/>
      <c r="H2" s="12">
        <v>0.3576388888888889</v>
      </c>
      <c r="I2" s="33"/>
      <c r="J2" s="12"/>
      <c r="K2" s="12"/>
      <c r="L2" s="11"/>
      <c r="M2" s="47" t="s">
        <v>22</v>
      </c>
      <c r="N2" s="47"/>
      <c r="O2" s="47"/>
      <c r="P2" s="90"/>
      <c r="Q2" s="91"/>
      <c r="R2" s="83" t="s">
        <v>22</v>
      </c>
    </row>
    <row r="3" spans="2:20" ht="15.75">
      <c r="B3" s="60" t="s">
        <v>24</v>
      </c>
      <c r="C3" s="64" t="s">
        <v>4</v>
      </c>
      <c r="D3" s="1"/>
      <c r="E3" s="78" t="s">
        <v>24</v>
      </c>
      <c r="F3" s="14" t="s">
        <v>0</v>
      </c>
      <c r="G3" s="28" t="s">
        <v>1</v>
      </c>
      <c r="H3" s="15" t="s">
        <v>2</v>
      </c>
      <c r="I3" s="34" t="s">
        <v>3</v>
      </c>
      <c r="J3" s="15" t="s">
        <v>4</v>
      </c>
      <c r="K3" s="15" t="s">
        <v>5</v>
      </c>
      <c r="L3" s="16"/>
      <c r="M3" s="51" t="s">
        <v>6</v>
      </c>
      <c r="N3" s="51" t="s">
        <v>0</v>
      </c>
      <c r="O3" s="51" t="s">
        <v>9</v>
      </c>
      <c r="P3" s="52" t="s">
        <v>4</v>
      </c>
      <c r="Q3" s="53"/>
      <c r="R3" s="51" t="s">
        <v>7</v>
      </c>
      <c r="S3" s="51" t="s">
        <v>0</v>
      </c>
      <c r="T3" s="52" t="s">
        <v>8</v>
      </c>
    </row>
    <row r="4" spans="2:20" ht="15">
      <c r="B4" s="61">
        <v>2</v>
      </c>
      <c r="C4" s="65">
        <v>0.34736111111111106</v>
      </c>
      <c r="E4" s="79">
        <v>1</v>
      </c>
      <c r="F4" s="18" t="str">
        <f>'LEG A'!F4</f>
        <v>HUNCOTE MENS </v>
      </c>
      <c r="G4" s="29" t="s">
        <v>462</v>
      </c>
      <c r="H4" s="19">
        <f>IF('LEG K'!I4&lt;'LEG K'!H2,'LEG K'!I4,'LEG K'!H2)</f>
        <v>0.33714120370370365</v>
      </c>
      <c r="I4" s="35">
        <f>VLOOKUP(E4:E43,$B4:$C43,2,FALSE)</f>
        <v>0.3736111111111111</v>
      </c>
      <c r="J4" s="8">
        <f>I4-H4</f>
        <v>0.036469907407407465</v>
      </c>
      <c r="K4" s="19">
        <f>'LEG K'!K4+J4</f>
        <v>0.4141435185185186</v>
      </c>
      <c r="L4" s="11"/>
      <c r="M4" s="54">
        <v>1</v>
      </c>
      <c r="N4" s="54" t="s">
        <v>44</v>
      </c>
      <c r="O4" s="54" t="s">
        <v>465</v>
      </c>
      <c r="P4" s="55">
        <v>0.028749999999999998</v>
      </c>
      <c r="Q4" s="53"/>
      <c r="R4" s="54">
        <v>1</v>
      </c>
      <c r="S4" s="54" t="s">
        <v>76</v>
      </c>
      <c r="T4" s="55">
        <v>0.34736111111111106</v>
      </c>
    </row>
    <row r="5" spans="2:20" ht="15">
      <c r="B5" s="61">
        <v>5</v>
      </c>
      <c r="C5" s="65">
        <v>0.3584953703703704</v>
      </c>
      <c r="E5" s="79">
        <v>2</v>
      </c>
      <c r="F5" s="18" t="str">
        <f>'LEG A'!F5</f>
        <v>CORITANIANS</v>
      </c>
      <c r="G5" s="29" t="s">
        <v>463</v>
      </c>
      <c r="H5" s="19">
        <f>IF('LEG K'!I5&lt;'LEG K'!H2,'LEG K'!I5,'LEG K'!H2)</f>
        <v>0.31502314814814814</v>
      </c>
      <c r="I5" s="35">
        <f>VLOOKUP(E4:E43,$B4:$C43,2,FALSE)</f>
        <v>0.34736111111111106</v>
      </c>
      <c r="J5" s="8">
        <f aca="true" t="shared" si="0" ref="J5:J43">I5-H5</f>
        <v>0.03233796296296293</v>
      </c>
      <c r="K5" s="19">
        <f>'LEG K'!K5+J5</f>
        <v>0.34736111111111106</v>
      </c>
      <c r="L5" s="11"/>
      <c r="M5" s="54">
        <v>2</v>
      </c>
      <c r="N5" s="54" t="s">
        <v>45</v>
      </c>
      <c r="O5" s="54" t="s">
        <v>466</v>
      </c>
      <c r="P5" s="55">
        <v>0.030150462962962976</v>
      </c>
      <c r="Q5" s="53"/>
      <c r="R5" s="54">
        <v>2</v>
      </c>
      <c r="S5" s="54" t="s">
        <v>73</v>
      </c>
      <c r="T5" s="55">
        <v>0.35864583333333333</v>
      </c>
    </row>
    <row r="6" spans="2:20" ht="15">
      <c r="B6" s="61">
        <v>34</v>
      </c>
      <c r="C6" s="65">
        <v>0.35864583333333333</v>
      </c>
      <c r="E6" s="79">
        <v>3</v>
      </c>
      <c r="F6" s="18" t="str">
        <f>'LEG A'!F6</f>
        <v>BIRSTALL LADIES</v>
      </c>
      <c r="G6" s="29" t="s">
        <v>464</v>
      </c>
      <c r="H6" s="19">
        <f>IF('LEG K'!I6&lt;'LEG K'!H2,'LEG K'!I6,'LEG K'!H2)</f>
        <v>0.337037037037037</v>
      </c>
      <c r="I6" s="35">
        <f>VLOOKUP(E4:E43,$B4:$C43,2,FALSE)</f>
        <v>0.3777199074074074</v>
      </c>
      <c r="J6" s="8">
        <f t="shared" si="0"/>
        <v>0.04068287037037038</v>
      </c>
      <c r="K6" s="19">
        <f>'LEG K'!K6+J6</f>
        <v>0.45197916666666665</v>
      </c>
      <c r="L6" s="11"/>
      <c r="M6" s="54">
        <v>3</v>
      </c>
      <c r="N6" s="54" t="s">
        <v>67</v>
      </c>
      <c r="O6" s="54" t="s">
        <v>488</v>
      </c>
      <c r="P6" s="55">
        <v>0.03076388888888887</v>
      </c>
      <c r="Q6" s="53"/>
      <c r="R6" s="54">
        <v>3</v>
      </c>
      <c r="S6" s="54" t="s">
        <v>44</v>
      </c>
      <c r="T6" s="55">
        <v>0.3664467592592593</v>
      </c>
    </row>
    <row r="7" spans="2:20" ht="15">
      <c r="B7" s="61">
        <v>4</v>
      </c>
      <c r="C7" s="65">
        <v>0.3610763888888889</v>
      </c>
      <c r="E7" s="79">
        <v>4</v>
      </c>
      <c r="F7" s="18" t="str">
        <f>'LEG A'!F7</f>
        <v> BARROW MIXED A</v>
      </c>
      <c r="G7" s="29" t="s">
        <v>465</v>
      </c>
      <c r="H7" s="19">
        <f>IF('LEG K'!I7&lt;'LEG K'!H2,'LEG K'!I7,'LEG K'!H2)</f>
        <v>0.3323263888888889</v>
      </c>
      <c r="I7" s="35">
        <f>VLOOKUP(E4:E43,$B4:$C43,2,FALSE)</f>
        <v>0.3610763888888889</v>
      </c>
      <c r="J7" s="8">
        <f t="shared" si="0"/>
        <v>0.028749999999999998</v>
      </c>
      <c r="K7" s="19">
        <f>'LEG K'!K7+J7</f>
        <v>0.3664467592592593</v>
      </c>
      <c r="L7" s="11"/>
      <c r="M7" s="54">
        <v>4</v>
      </c>
      <c r="N7" s="54" t="s">
        <v>51</v>
      </c>
      <c r="O7" s="54" t="s">
        <v>472</v>
      </c>
      <c r="P7" s="55">
        <v>0.0309490740740741</v>
      </c>
      <c r="Q7" s="53"/>
      <c r="R7" s="54">
        <v>4</v>
      </c>
      <c r="S7" s="54" t="s">
        <v>45</v>
      </c>
      <c r="T7" s="55">
        <v>0.3665740740740741</v>
      </c>
    </row>
    <row r="8" spans="2:20" ht="15">
      <c r="B8" s="61">
        <v>28</v>
      </c>
      <c r="C8" s="65">
        <v>0.36158564814814814</v>
      </c>
      <c r="E8" s="79">
        <v>5</v>
      </c>
      <c r="F8" s="18" t="str">
        <f>'LEG A'!F8</f>
        <v>LEICESTER TRI MENS</v>
      </c>
      <c r="G8" s="29" t="s">
        <v>466</v>
      </c>
      <c r="H8" s="19">
        <f>IF('LEG K'!I8&lt;'LEG K'!H2,'LEG K'!I8,'LEG K'!H2)</f>
        <v>0.3283449074074074</v>
      </c>
      <c r="I8" s="35">
        <f>VLOOKUP(E4:E43,$B4:$C43,2,FALSE)</f>
        <v>0.3584953703703704</v>
      </c>
      <c r="J8" s="8">
        <f t="shared" si="0"/>
        <v>0.030150462962962976</v>
      </c>
      <c r="K8" s="19">
        <f>'LEG K'!K8+J8</f>
        <v>0.3665740740740741</v>
      </c>
      <c r="L8" s="11"/>
      <c r="M8" s="54">
        <v>5</v>
      </c>
      <c r="N8" s="54" t="s">
        <v>57</v>
      </c>
      <c r="O8" s="54" t="s">
        <v>478</v>
      </c>
      <c r="P8" s="55">
        <v>0.03172453703703709</v>
      </c>
      <c r="Q8" s="53"/>
      <c r="R8" s="54">
        <v>5</v>
      </c>
      <c r="S8" s="54" t="s">
        <v>63</v>
      </c>
      <c r="T8" s="55">
        <v>0.3711458333333333</v>
      </c>
    </row>
    <row r="9" spans="2:20" ht="15">
      <c r="B9" s="61">
        <v>12</v>
      </c>
      <c r="C9" s="65">
        <v>0.3654745370370371</v>
      </c>
      <c r="E9" s="79">
        <v>6</v>
      </c>
      <c r="F9" s="18" t="str">
        <f>'LEG A'!F9</f>
        <v>HINCKLEY MIXED A</v>
      </c>
      <c r="G9" s="29" t="s">
        <v>467</v>
      </c>
      <c r="H9" s="19">
        <f>IF('LEG K'!I9&lt;'LEG K'!H2,'LEG K'!I9,'LEG K'!H2)</f>
        <v>0.33085648148148145</v>
      </c>
      <c r="I9" s="35">
        <f>VLOOKUP(E4:E43,$B4:$C43,2,FALSE)</f>
        <v>0.36930555555555555</v>
      </c>
      <c r="J9" s="8">
        <f t="shared" si="0"/>
        <v>0.03844907407407411</v>
      </c>
      <c r="K9" s="19">
        <f>'LEG K'!K9+J9</f>
        <v>0.3976851851851852</v>
      </c>
      <c r="L9" s="11"/>
      <c r="M9" s="54">
        <v>6</v>
      </c>
      <c r="N9" s="54" t="s">
        <v>59</v>
      </c>
      <c r="O9" s="54" t="s">
        <v>480</v>
      </c>
      <c r="P9" s="55">
        <v>0.03215277777777775</v>
      </c>
      <c r="Q9" s="53"/>
      <c r="R9" s="54">
        <v>6</v>
      </c>
      <c r="S9" s="54" t="s">
        <v>65</v>
      </c>
      <c r="T9" s="55">
        <v>0.37446759259259266</v>
      </c>
    </row>
    <row r="10" spans="2:20" ht="15">
      <c r="B10" s="61">
        <v>24</v>
      </c>
      <c r="C10" s="65">
        <v>0.3658796296296296</v>
      </c>
      <c r="E10" s="79">
        <v>7</v>
      </c>
      <c r="F10" s="18" t="str">
        <f>'LEG A'!F10</f>
        <v>HINCKLEY MIXED B</v>
      </c>
      <c r="G10" s="29" t="s">
        <v>468</v>
      </c>
      <c r="H10" s="19">
        <f>IF('LEG K'!I10&lt;'LEG K'!H2,'LEG K'!I10,'LEG K'!H2)</f>
        <v>0.33687500000000004</v>
      </c>
      <c r="I10" s="35">
        <f>VLOOKUP(E4:E43,$B4:$C43,2,FALSE)</f>
        <v>0.3718634259259259</v>
      </c>
      <c r="J10" s="8">
        <f t="shared" si="0"/>
        <v>0.03498842592592588</v>
      </c>
      <c r="K10" s="19">
        <f>'LEG K'!K10+J10</f>
        <v>0.4509490740740741</v>
      </c>
      <c r="L10" s="11"/>
      <c r="M10" s="54">
        <v>7</v>
      </c>
      <c r="N10" s="54" t="s">
        <v>76</v>
      </c>
      <c r="O10" s="54" t="s">
        <v>463</v>
      </c>
      <c r="P10" s="55">
        <v>0.03233796296296293</v>
      </c>
      <c r="Q10" s="53"/>
      <c r="R10" s="54">
        <v>7</v>
      </c>
      <c r="S10" s="54" t="s">
        <v>67</v>
      </c>
      <c r="T10" s="55">
        <v>0.3826851851851852</v>
      </c>
    </row>
    <row r="11" spans="2:20" ht="15">
      <c r="B11" s="61">
        <v>20</v>
      </c>
      <c r="C11" s="65">
        <v>0.3677199074074074</v>
      </c>
      <c r="E11" s="79">
        <v>8</v>
      </c>
      <c r="F11" s="18">
        <f>'LEG A'!F11</f>
        <v>0</v>
      </c>
      <c r="G11" s="29"/>
      <c r="H11" s="19" t="e">
        <f>IF('LEG K'!I11&lt;'LEG K'!H2,'LEG K'!I11,'LEG K'!H2)</f>
        <v>#N/A</v>
      </c>
      <c r="I11" s="35" t="e">
        <f>VLOOKUP(E4:E43,$B4:$C43,2,FALSE)</f>
        <v>#N/A</v>
      </c>
      <c r="J11" s="8" t="e">
        <f t="shared" si="0"/>
        <v>#N/A</v>
      </c>
      <c r="K11" s="19" t="e">
        <f>'LEG K'!K11+J11</f>
        <v>#N/A</v>
      </c>
      <c r="L11" s="11"/>
      <c r="M11" s="54">
        <v>8</v>
      </c>
      <c r="N11" s="54" t="s">
        <v>63</v>
      </c>
      <c r="O11" s="54" t="s">
        <v>484</v>
      </c>
      <c r="P11" s="55">
        <v>0.03233796296296293</v>
      </c>
      <c r="Q11" s="53"/>
      <c r="R11" s="54">
        <v>8</v>
      </c>
      <c r="S11" s="54" t="s">
        <v>53</v>
      </c>
      <c r="T11" s="55">
        <v>0.3832060185185185</v>
      </c>
    </row>
    <row r="12" spans="2:20" ht="15">
      <c r="B12" s="61">
        <v>18</v>
      </c>
      <c r="C12" s="65">
        <v>0.36864583333333334</v>
      </c>
      <c r="E12" s="79">
        <v>9</v>
      </c>
      <c r="F12" s="18" t="str">
        <f>'LEG A'!F12</f>
        <v>BARROW MIXED B</v>
      </c>
      <c r="G12" s="29" t="s">
        <v>469</v>
      </c>
      <c r="H12" s="19">
        <f>IF('LEG K'!I12&lt;'LEG K'!H2,'LEG K'!I12,'LEG K'!H2)</f>
        <v>0.3331134259259259</v>
      </c>
      <c r="I12" s="35">
        <f>VLOOKUP(E4:E43,$B4:$C43,2,FALSE)</f>
        <v>0.37475694444444446</v>
      </c>
      <c r="J12" s="8">
        <f t="shared" si="0"/>
        <v>0.04164351851851855</v>
      </c>
      <c r="K12" s="19">
        <f>'LEG K'!K12+J12</f>
        <v>0.411400462962963</v>
      </c>
      <c r="L12" s="11"/>
      <c r="M12" s="54">
        <v>9</v>
      </c>
      <c r="N12" s="54" t="s">
        <v>73</v>
      </c>
      <c r="O12" s="54" t="s">
        <v>493</v>
      </c>
      <c r="P12" s="55">
        <v>0.03262731481481479</v>
      </c>
      <c r="Q12" s="53"/>
      <c r="R12" s="54">
        <v>9</v>
      </c>
      <c r="S12" s="54" t="s">
        <v>46</v>
      </c>
      <c r="T12" s="55">
        <v>0.3976851851851852</v>
      </c>
    </row>
    <row r="13" spans="2:20" ht="15">
      <c r="B13" s="61">
        <v>6</v>
      </c>
      <c r="C13" s="65">
        <v>0.36930555555555555</v>
      </c>
      <c r="E13" s="79">
        <v>10</v>
      </c>
      <c r="F13" s="18" t="str">
        <f>'LEG A'!F13</f>
        <v>BARROW MIXED C</v>
      </c>
      <c r="G13" s="29" t="s">
        <v>470</v>
      </c>
      <c r="H13" s="19">
        <f>IF('LEG K'!I13&lt;'LEG K'!H2,'LEG K'!I13,'LEG K'!H2)</f>
        <v>0.34600694444444446</v>
      </c>
      <c r="I13" s="35">
        <f>VLOOKUP(E4:E43,$B4:$C43,2,FALSE)</f>
        <v>0.38479166666666664</v>
      </c>
      <c r="J13" s="8">
        <f t="shared" si="0"/>
        <v>0.03878472222222218</v>
      </c>
      <c r="K13" s="19">
        <f>'LEG K'!K13+J13</f>
        <v>0.48093749999999996</v>
      </c>
      <c r="L13" s="11"/>
      <c r="M13" s="54">
        <v>10</v>
      </c>
      <c r="N13" s="54" t="s">
        <v>74</v>
      </c>
      <c r="O13" s="54" t="s">
        <v>494</v>
      </c>
      <c r="P13" s="55">
        <v>0.03391203703703699</v>
      </c>
      <c r="Q13" s="53"/>
      <c r="R13" s="54">
        <v>10</v>
      </c>
      <c r="S13" s="54" t="s">
        <v>59</v>
      </c>
      <c r="T13" s="55">
        <v>0.39770833333333333</v>
      </c>
    </row>
    <row r="14" spans="2:20" ht="15">
      <c r="B14" s="61">
        <v>29</v>
      </c>
      <c r="C14" s="65">
        <v>0.3713194444444445</v>
      </c>
      <c r="E14" s="79">
        <v>11</v>
      </c>
      <c r="F14" s="18" t="str">
        <f>'LEG A'!F14</f>
        <v>LEICESTER TRI MIXED</v>
      </c>
      <c r="G14" s="29" t="s">
        <v>471</v>
      </c>
      <c r="H14" s="19">
        <f>IF('LEG K'!I14&lt;'LEG K'!H2,'LEG K'!I14,'LEG K'!H2)</f>
        <v>0.3396412037037037</v>
      </c>
      <c r="I14" s="35">
        <f>VLOOKUP(E4:E43,$B4:$C43,2,FALSE)</f>
        <v>0.3791319444444445</v>
      </c>
      <c r="J14" s="8">
        <f t="shared" si="0"/>
        <v>0.03949074074074077</v>
      </c>
      <c r="K14" s="19">
        <f>'LEG K'!K14+J14</f>
        <v>0.46055555555555566</v>
      </c>
      <c r="L14" s="11"/>
      <c r="M14" s="54">
        <v>11</v>
      </c>
      <c r="N14" s="54" t="s">
        <v>60</v>
      </c>
      <c r="O14" s="54" t="s">
        <v>481</v>
      </c>
      <c r="P14" s="55">
        <v>0.0348842592592592</v>
      </c>
      <c r="Q14" s="53"/>
      <c r="R14" s="100">
        <v>11</v>
      </c>
      <c r="S14" s="100" t="s">
        <v>58</v>
      </c>
      <c r="T14" s="101">
        <v>0.40283564814814815</v>
      </c>
    </row>
    <row r="15" spans="2:20" ht="15">
      <c r="B15" s="61">
        <v>26</v>
      </c>
      <c r="C15" s="65">
        <v>0.37182870370370374</v>
      </c>
      <c r="E15" s="79">
        <v>12</v>
      </c>
      <c r="F15" s="18" t="str">
        <f>'LEG A'!F15</f>
        <v>FLECKNEY/KIBWORTH A</v>
      </c>
      <c r="G15" s="29" t="s">
        <v>472</v>
      </c>
      <c r="H15" s="19">
        <f>IF('LEG K'!I15&lt;'LEG K'!H2,'LEG K'!I15,'LEG K'!H2)</f>
        <v>0.334525462962963</v>
      </c>
      <c r="I15" s="35">
        <f>VLOOKUP(E4:E43,$B4:$C43,2,FALSE)</f>
        <v>0.3654745370370371</v>
      </c>
      <c r="J15" s="8">
        <f t="shared" si="0"/>
        <v>0.0309490740740741</v>
      </c>
      <c r="K15" s="19">
        <f>'LEG K'!K15+J15</f>
        <v>0.4098611111111111</v>
      </c>
      <c r="L15" s="11"/>
      <c r="M15" s="54">
        <v>12</v>
      </c>
      <c r="N15" s="54" t="s">
        <v>47</v>
      </c>
      <c r="O15" s="54" t="s">
        <v>468</v>
      </c>
      <c r="P15" s="55">
        <v>0.03498842592592588</v>
      </c>
      <c r="Q15" s="53"/>
      <c r="R15" s="54">
        <v>12</v>
      </c>
      <c r="S15" s="54" t="s">
        <v>69</v>
      </c>
      <c r="T15" s="55">
        <v>0.4086226851851853</v>
      </c>
    </row>
    <row r="16" spans="2:20" ht="15">
      <c r="B16" s="61">
        <v>7</v>
      </c>
      <c r="C16" s="65">
        <v>0.3718634259259259</v>
      </c>
      <c r="E16" s="79">
        <v>13</v>
      </c>
      <c r="F16" s="18" t="str">
        <f>'LEG A'!F16</f>
        <v>FLECKNEY/KIBWORTH B</v>
      </c>
      <c r="G16" s="29" t="s">
        <v>473</v>
      </c>
      <c r="H16" s="19">
        <f>IF('LEG K'!I16&lt;'LEG K'!H2,'LEG K'!I16,'LEG K'!H2)</f>
        <v>0.34096064814814814</v>
      </c>
      <c r="I16" s="35">
        <f>VLOOKUP(E4:E43,$B4:$C43,2,FALSE)</f>
        <v>0.3792476851851852</v>
      </c>
      <c r="J16" s="8">
        <f t="shared" si="0"/>
        <v>0.038287037037037064</v>
      </c>
      <c r="K16" s="19">
        <f>'LEG K'!K16+J16</f>
        <v>0.4930324074074074</v>
      </c>
      <c r="L16" s="11"/>
      <c r="M16" s="54">
        <v>13</v>
      </c>
      <c r="N16" s="54" t="s">
        <v>53</v>
      </c>
      <c r="O16" s="54" t="s">
        <v>474</v>
      </c>
      <c r="P16" s="55">
        <v>0.03540509259259261</v>
      </c>
      <c r="Q16" s="53"/>
      <c r="R16" s="54">
        <v>13</v>
      </c>
      <c r="S16" s="54" t="s">
        <v>51</v>
      </c>
      <c r="T16" s="55">
        <v>0.4098611111111111</v>
      </c>
    </row>
    <row r="17" spans="2:20" ht="15">
      <c r="B17" s="61">
        <v>35</v>
      </c>
      <c r="C17" s="65">
        <v>0.3723958333333333</v>
      </c>
      <c r="E17" s="79">
        <v>14</v>
      </c>
      <c r="F17" s="18" t="str">
        <f>'LEG A'!F17</f>
        <v>WREAKE MENS A</v>
      </c>
      <c r="G17" s="29" t="s">
        <v>474</v>
      </c>
      <c r="H17" s="19">
        <f>IF('LEG K'!I17&lt;'LEG K'!H2,'LEG K'!I17,'LEG K'!H2)</f>
        <v>0.3381597222222222</v>
      </c>
      <c r="I17" s="35">
        <f>VLOOKUP(E4:E43,$B4:$C43,2,FALSE)</f>
        <v>0.3735648148148148</v>
      </c>
      <c r="J17" s="8">
        <f t="shared" si="0"/>
        <v>0.03540509259259261</v>
      </c>
      <c r="K17" s="19">
        <f>'LEG K'!K17+J17</f>
        <v>0.3832060185185185</v>
      </c>
      <c r="L17" s="11"/>
      <c r="M17" s="54">
        <v>14</v>
      </c>
      <c r="N17" s="54" t="s">
        <v>55</v>
      </c>
      <c r="O17" s="54" t="s">
        <v>476</v>
      </c>
      <c r="P17" s="55">
        <v>0.035787037037037006</v>
      </c>
      <c r="Q17" s="53"/>
      <c r="R17" s="54">
        <v>14</v>
      </c>
      <c r="S17" s="54" t="s">
        <v>57</v>
      </c>
      <c r="T17" s="55">
        <v>0.41100694444444447</v>
      </c>
    </row>
    <row r="18" spans="2:20" ht="15">
      <c r="B18" s="61">
        <v>14</v>
      </c>
      <c r="C18" s="65">
        <v>0.3735648148148148</v>
      </c>
      <c r="E18" s="79">
        <v>15</v>
      </c>
      <c r="F18" s="18" t="str">
        <f>'LEG A'!F18</f>
        <v>WREAKE MENS B</v>
      </c>
      <c r="G18" s="29" t="s">
        <v>475</v>
      </c>
      <c r="H18" s="19">
        <f>IF('LEG K'!I18&lt;'LEG K'!H2,'LEG K'!I18,'LEG K'!H2)</f>
        <v>0.33656250000000004</v>
      </c>
      <c r="I18" s="35">
        <f>VLOOKUP(E4:E43,$B4:$C43,2,FALSE)</f>
        <v>0.3763078703703704</v>
      </c>
      <c r="J18" s="8">
        <f t="shared" si="0"/>
        <v>0.03974537037037035</v>
      </c>
      <c r="K18" s="19">
        <f>'LEG K'!K18+J18</f>
        <v>0.4280902777777778</v>
      </c>
      <c r="L18" s="11"/>
      <c r="M18" s="54">
        <v>15</v>
      </c>
      <c r="N18" s="54" t="s">
        <v>72</v>
      </c>
      <c r="O18" s="54" t="s">
        <v>492</v>
      </c>
      <c r="P18" s="55">
        <v>0.036006944444444466</v>
      </c>
      <c r="Q18" s="53"/>
      <c r="R18" s="54">
        <v>15</v>
      </c>
      <c r="S18" s="54" t="s">
        <v>48</v>
      </c>
      <c r="T18" s="55">
        <v>0.411400462962963</v>
      </c>
    </row>
    <row r="19" spans="2:20" ht="15">
      <c r="B19" s="61">
        <v>1</v>
      </c>
      <c r="C19" s="65">
        <v>0.3736111111111111</v>
      </c>
      <c r="E19" s="79">
        <v>16</v>
      </c>
      <c r="F19" s="18" t="str">
        <f>'LEG A'!F19</f>
        <v>WREAKE LADIES A</v>
      </c>
      <c r="G19" s="29" t="s">
        <v>476</v>
      </c>
      <c r="H19" s="19">
        <f>IF('LEG K'!I19&lt;'LEG K'!H2,'LEG K'!I19,'LEG K'!H2)</f>
        <v>0.33853009259259265</v>
      </c>
      <c r="I19" s="35">
        <f>VLOOKUP(E4:E43,$B4:$C43,2,FALSE)</f>
        <v>0.37431712962962965</v>
      </c>
      <c r="J19" s="8">
        <f t="shared" si="0"/>
        <v>0.035787037037037006</v>
      </c>
      <c r="K19" s="19">
        <f>'LEG K'!K19+J19</f>
        <v>0.45008101851851856</v>
      </c>
      <c r="L19" s="11"/>
      <c r="M19" s="54">
        <v>16</v>
      </c>
      <c r="N19" s="54" t="s">
        <v>65</v>
      </c>
      <c r="O19" s="54" t="s">
        <v>486</v>
      </c>
      <c r="P19" s="55">
        <v>0.036377314814814876</v>
      </c>
      <c r="Q19" s="53"/>
      <c r="R19" s="54">
        <v>16</v>
      </c>
      <c r="S19" s="54" t="s">
        <v>42</v>
      </c>
      <c r="T19" s="55">
        <v>0.4141435185185186</v>
      </c>
    </row>
    <row r="20" spans="2:20" ht="15">
      <c r="B20" s="61">
        <v>27</v>
      </c>
      <c r="C20" s="65">
        <v>0.37393518518518515</v>
      </c>
      <c r="E20" s="79">
        <v>17</v>
      </c>
      <c r="F20" s="18" t="str">
        <f>'LEG A'!F20</f>
        <v>WREAKE LADIES B</v>
      </c>
      <c r="G20" s="29" t="s">
        <v>477</v>
      </c>
      <c r="H20" s="19">
        <f>IF('LEG K'!I20&lt;'LEG K'!H2,'LEG K'!I20,'LEG K'!H2)</f>
        <v>0.3493402777777778</v>
      </c>
      <c r="I20" s="35">
        <f>VLOOKUP(E4:E43,$B4:$C43,2,FALSE)</f>
        <v>0.3972685185185185</v>
      </c>
      <c r="J20" s="8">
        <f t="shared" si="0"/>
        <v>0.0479282407407407</v>
      </c>
      <c r="K20" s="19">
        <f>'LEG K'!K20+J20</f>
        <v>0.5413425925925925</v>
      </c>
      <c r="L20" s="11"/>
      <c r="M20" s="54">
        <v>17</v>
      </c>
      <c r="N20" s="54" t="s">
        <v>68</v>
      </c>
      <c r="O20" s="54" t="s">
        <v>489</v>
      </c>
      <c r="P20" s="55">
        <v>0.03643518518518518</v>
      </c>
      <c r="Q20" s="53"/>
      <c r="R20" s="54">
        <v>17</v>
      </c>
      <c r="S20" s="54" t="s">
        <v>66</v>
      </c>
      <c r="T20" s="55">
        <v>0.4154629629629629</v>
      </c>
    </row>
    <row r="21" spans="2:20" ht="15">
      <c r="B21" s="61">
        <v>36</v>
      </c>
      <c r="C21" s="65">
        <v>0.37409722222222225</v>
      </c>
      <c r="E21" s="79">
        <v>18</v>
      </c>
      <c r="F21" s="18" t="str">
        <f>'LEG A'!F21</f>
        <v>BIRSTALL MEN</v>
      </c>
      <c r="G21" s="29" t="s">
        <v>478</v>
      </c>
      <c r="H21" s="19">
        <f>IF('LEG K'!I21&lt;'LEG K'!H2,'LEG K'!I21,'LEG K'!H2)</f>
        <v>0.33692129629629625</v>
      </c>
      <c r="I21" s="35">
        <f>VLOOKUP(E4:E43,$B4:$C43,2,FALSE)</f>
        <v>0.36864583333333334</v>
      </c>
      <c r="J21" s="8">
        <f t="shared" si="0"/>
        <v>0.03172453703703709</v>
      </c>
      <c r="K21" s="19">
        <f>'LEG K'!K21+J21</f>
        <v>0.41100694444444447</v>
      </c>
      <c r="L21" s="11"/>
      <c r="M21" s="54">
        <v>18</v>
      </c>
      <c r="N21" s="54" t="s">
        <v>42</v>
      </c>
      <c r="O21" s="54" t="s">
        <v>462</v>
      </c>
      <c r="P21" s="55">
        <v>0.036469907407407465</v>
      </c>
      <c r="Q21" s="53"/>
      <c r="R21" s="54">
        <v>18</v>
      </c>
      <c r="S21" s="54" t="s">
        <v>68</v>
      </c>
      <c r="T21" s="55">
        <v>0.42125000000000007</v>
      </c>
    </row>
    <row r="22" spans="2:20" ht="15">
      <c r="B22" s="61">
        <v>16</v>
      </c>
      <c r="C22" s="65">
        <v>0.37431712962962965</v>
      </c>
      <c r="E22" s="79">
        <v>19</v>
      </c>
      <c r="F22" s="18" t="str">
        <f>'LEG A'!F22</f>
        <v>ROADHOGGS MEN</v>
      </c>
      <c r="G22" s="29" t="s">
        <v>479</v>
      </c>
      <c r="H22" s="19">
        <f>IF('LEG K'!I22&lt;'LEG K'!H2,'LEG K'!I22,'LEG K'!H2)</f>
        <v>0.33648148148148144</v>
      </c>
      <c r="I22" s="35">
        <f>VLOOKUP(E4:E43,$B4:$C43,2,FALSE)</f>
        <v>0.37620370370370365</v>
      </c>
      <c r="J22" s="8">
        <f t="shared" si="0"/>
        <v>0.039722222222222214</v>
      </c>
      <c r="K22" s="19">
        <f>'LEG K'!K22+J22</f>
        <v>0.40283564814814815</v>
      </c>
      <c r="L22" s="11"/>
      <c r="M22" s="54">
        <v>19</v>
      </c>
      <c r="N22" s="54" t="s">
        <v>66</v>
      </c>
      <c r="O22" s="54" t="s">
        <v>487</v>
      </c>
      <c r="P22" s="55">
        <v>0.03751157407407402</v>
      </c>
      <c r="Q22" s="53"/>
      <c r="R22" s="54">
        <v>19</v>
      </c>
      <c r="S22" s="54" t="s">
        <v>54</v>
      </c>
      <c r="T22" s="55">
        <v>0.4280902777777778</v>
      </c>
    </row>
    <row r="23" spans="2:20" ht="15">
      <c r="B23" s="61">
        <v>9</v>
      </c>
      <c r="C23" s="65">
        <v>0.37475694444444446</v>
      </c>
      <c r="E23" s="79">
        <v>20</v>
      </c>
      <c r="F23" s="18" t="str">
        <f>'LEG A'!F23</f>
        <v>WEST END MIXED A</v>
      </c>
      <c r="G23" s="29" t="s">
        <v>480</v>
      </c>
      <c r="H23" s="19">
        <f>IF('LEG K'!I23&lt;'LEG K'!H2,'LEG K'!I23,'LEG K'!H2)</f>
        <v>0.33556712962962965</v>
      </c>
      <c r="I23" s="35">
        <f>VLOOKUP(E4:E43,$B4:$C43,2,FALSE)</f>
        <v>0.3677199074074074</v>
      </c>
      <c r="J23" s="8">
        <f t="shared" si="0"/>
        <v>0.03215277777777775</v>
      </c>
      <c r="K23" s="19">
        <f>'LEG K'!K23+J23</f>
        <v>0.39770833333333333</v>
      </c>
      <c r="L23" s="11"/>
      <c r="M23" s="54">
        <v>20</v>
      </c>
      <c r="N23" s="54" t="s">
        <v>69</v>
      </c>
      <c r="O23" s="54" t="s">
        <v>490</v>
      </c>
      <c r="P23" s="55">
        <v>0.037997685185185204</v>
      </c>
      <c r="Q23" s="53"/>
      <c r="R23" s="54">
        <v>20</v>
      </c>
      <c r="S23" s="54" t="s">
        <v>74</v>
      </c>
      <c r="T23" s="55">
        <v>0.43113425925925924</v>
      </c>
    </row>
    <row r="24" spans="2:20" ht="15">
      <c r="B24" s="61">
        <v>21</v>
      </c>
      <c r="C24" s="65">
        <v>0.37576388888888884</v>
      </c>
      <c r="E24" s="79">
        <v>21</v>
      </c>
      <c r="F24" s="18" t="str">
        <f>'LEG A'!F24</f>
        <v>WEST END MIXED B</v>
      </c>
      <c r="G24" s="29" t="s">
        <v>481</v>
      </c>
      <c r="H24" s="19">
        <f>IF('LEG K'!I24&lt;'LEG K'!H2,'LEG K'!I24,'LEG K'!H2)</f>
        <v>0.34087962962962964</v>
      </c>
      <c r="I24" s="35">
        <f>VLOOKUP(E4:E43,$B4:$C43,2,FALSE)</f>
        <v>0.37576388888888884</v>
      </c>
      <c r="J24" s="8">
        <f t="shared" si="0"/>
        <v>0.0348842592592592</v>
      </c>
      <c r="K24" s="19">
        <f>'LEG K'!K24+J24</f>
        <v>0.46358796296296295</v>
      </c>
      <c r="L24" s="11"/>
      <c r="M24" s="54">
        <v>21</v>
      </c>
      <c r="N24" s="54" t="s">
        <v>75</v>
      </c>
      <c r="O24" s="54" t="s">
        <v>495</v>
      </c>
      <c r="P24" s="55">
        <v>0.038275462962963025</v>
      </c>
      <c r="Q24" s="53"/>
      <c r="R24" s="54">
        <v>21</v>
      </c>
      <c r="S24" s="54" t="s">
        <v>75</v>
      </c>
      <c r="T24" s="55">
        <v>0.44363425925925937</v>
      </c>
    </row>
    <row r="25" spans="2:20" ht="15">
      <c r="B25" s="61">
        <v>19</v>
      </c>
      <c r="C25" s="65">
        <v>0.37620370370370365</v>
      </c>
      <c r="E25" s="79">
        <v>22</v>
      </c>
      <c r="F25" s="18" t="str">
        <f>'LEG A'!F25</f>
        <v>WEST END MIXED C</v>
      </c>
      <c r="G25" s="29" t="s">
        <v>482</v>
      </c>
      <c r="H25" s="19">
        <f>IF('LEG K'!I25&lt;'LEG K'!H2,'LEG K'!I25,'LEG K'!H2)</f>
        <v>0.34517361111111117</v>
      </c>
      <c r="I25" s="35">
        <f>VLOOKUP(E4:E43,$B4:$C43,2,FALSE)</f>
        <v>0.38939814814814816</v>
      </c>
      <c r="J25" s="8">
        <f t="shared" si="0"/>
        <v>0.04422453703703699</v>
      </c>
      <c r="K25" s="19">
        <f>'LEG K'!K25+J25</f>
        <v>0.4810300925925926</v>
      </c>
      <c r="L25" s="11"/>
      <c r="M25" s="54">
        <v>22</v>
      </c>
      <c r="N25" s="54" t="s">
        <v>52</v>
      </c>
      <c r="O25" s="54" t="s">
        <v>473</v>
      </c>
      <c r="P25" s="55">
        <v>0.038287037037037064</v>
      </c>
      <c r="Q25" s="53"/>
      <c r="R25" s="54">
        <v>22</v>
      </c>
      <c r="S25" s="54" t="s">
        <v>55</v>
      </c>
      <c r="T25" s="55">
        <v>0.45008101851851856</v>
      </c>
    </row>
    <row r="26" spans="2:20" ht="15">
      <c r="B26" s="61">
        <v>15</v>
      </c>
      <c r="C26" s="65">
        <v>0.3763078703703704</v>
      </c>
      <c r="E26" s="79">
        <v>23</v>
      </c>
      <c r="F26" s="18" t="str">
        <f>'LEG A'!F26</f>
        <v>WEST END MIXED D</v>
      </c>
      <c r="G26" s="29" t="s">
        <v>483</v>
      </c>
      <c r="H26" s="19">
        <f>IF('LEG K'!I26&lt;'LEG K'!H2,'LEG K'!I26,'LEG K'!H2)</f>
        <v>0.33945601851851853</v>
      </c>
      <c r="I26" s="35">
        <f>VLOOKUP(E4:E43,$B4:$C43,2,FALSE)</f>
        <v>0.38256944444444446</v>
      </c>
      <c r="J26" s="8">
        <f t="shared" si="0"/>
        <v>0.04311342592592593</v>
      </c>
      <c r="K26" s="19">
        <f>'LEG K'!K26+J26</f>
        <v>0.4655555555555556</v>
      </c>
      <c r="L26" s="11"/>
      <c r="M26" s="54">
        <v>23</v>
      </c>
      <c r="N26" s="54" t="s">
        <v>46</v>
      </c>
      <c r="O26" s="54" t="s">
        <v>467</v>
      </c>
      <c r="P26" s="55">
        <v>0.03844907407407411</v>
      </c>
      <c r="Q26" s="53"/>
      <c r="R26" s="54">
        <v>23</v>
      </c>
      <c r="S26" s="54" t="s">
        <v>47</v>
      </c>
      <c r="T26" s="55">
        <v>0.4509490740740741</v>
      </c>
    </row>
    <row r="27" spans="2:20" ht="15">
      <c r="B27" s="61">
        <v>30</v>
      </c>
      <c r="C27" s="65">
        <v>0.3770949074074074</v>
      </c>
      <c r="E27" s="79">
        <v>24</v>
      </c>
      <c r="F27" s="18" t="str">
        <f>'LEG A'!F27</f>
        <v>SHEPSHED MEN</v>
      </c>
      <c r="G27" s="29" t="s">
        <v>484</v>
      </c>
      <c r="H27" s="19">
        <f>IF('LEG K'!I27&lt;'LEG K'!H2,'LEG K'!I27,'LEG K'!H2)</f>
        <v>0.3335416666666667</v>
      </c>
      <c r="I27" s="35">
        <f>VLOOKUP(E4:E43,$B4:$C43,2,FALSE)</f>
        <v>0.3658796296296296</v>
      </c>
      <c r="J27" s="8">
        <f t="shared" si="0"/>
        <v>0.03233796296296293</v>
      </c>
      <c r="K27" s="19">
        <f>'LEG K'!K27+J27</f>
        <v>0.3711458333333333</v>
      </c>
      <c r="L27" s="11"/>
      <c r="M27" s="54">
        <v>24</v>
      </c>
      <c r="N27" s="54" t="s">
        <v>49</v>
      </c>
      <c r="O27" s="54" t="s">
        <v>470</v>
      </c>
      <c r="P27" s="55">
        <v>0.03878472222222218</v>
      </c>
      <c r="Q27" s="53"/>
      <c r="R27" s="54">
        <v>24</v>
      </c>
      <c r="S27" s="54" t="s">
        <v>43</v>
      </c>
      <c r="T27" s="55">
        <v>0.45197916666666665</v>
      </c>
    </row>
    <row r="28" spans="2:20" ht="15">
      <c r="B28" s="61">
        <v>3</v>
      </c>
      <c r="C28" s="65">
        <v>0.3777199074074074</v>
      </c>
      <c r="E28" s="79">
        <v>25</v>
      </c>
      <c r="F28" s="18" t="str">
        <f>'LEG A'!F28</f>
        <v>SHEPSHED MIXED</v>
      </c>
      <c r="G28" s="29" t="s">
        <v>485</v>
      </c>
      <c r="H28" s="19">
        <f>IF('LEG K'!I28&lt;'LEG K'!H2,'LEG K'!I28,'LEG K'!H2)</f>
        <v>0.34067129629629633</v>
      </c>
      <c r="I28" s="35">
        <f>VLOOKUP(E4:E43,$B4:$C43,2,FALSE)</f>
        <v>0.38319444444444445</v>
      </c>
      <c r="J28" s="8">
        <f t="shared" si="0"/>
        <v>0.042523148148148115</v>
      </c>
      <c r="K28" s="19">
        <f>'LEG K'!K28+J28</f>
        <v>0.492025462962963</v>
      </c>
      <c r="L28" s="11"/>
      <c r="M28" s="54">
        <v>25</v>
      </c>
      <c r="N28" s="54" t="s">
        <v>50</v>
      </c>
      <c r="O28" s="54" t="s">
        <v>471</v>
      </c>
      <c r="P28" s="55">
        <v>0.03949074074074077</v>
      </c>
      <c r="Q28" s="53"/>
      <c r="R28" s="54">
        <v>25</v>
      </c>
      <c r="S28" s="54" t="s">
        <v>50</v>
      </c>
      <c r="T28" s="55">
        <v>0.46055555555555566</v>
      </c>
    </row>
    <row r="29" spans="2:20" ht="15">
      <c r="B29" s="61">
        <v>11</v>
      </c>
      <c r="C29" s="65">
        <v>0.3791319444444445</v>
      </c>
      <c r="E29" s="79">
        <v>26</v>
      </c>
      <c r="F29" s="18" t="str">
        <f>'LEG A'!F29</f>
        <v>OWLS MEN</v>
      </c>
      <c r="G29" s="29" t="s">
        <v>486</v>
      </c>
      <c r="H29" s="19">
        <f>IF('LEG K'!I29&lt;'LEG K'!H2,'LEG K'!I29,'LEG K'!H2)</f>
        <v>0.33545138888888887</v>
      </c>
      <c r="I29" s="35">
        <f>VLOOKUP(E4:E43,$B4:$C43,2,FALSE)</f>
        <v>0.37182870370370374</v>
      </c>
      <c r="J29" s="8">
        <f t="shared" si="0"/>
        <v>0.036377314814814876</v>
      </c>
      <c r="K29" s="19">
        <f>'LEG K'!K29+J29</f>
        <v>0.37446759259259266</v>
      </c>
      <c r="L29" s="11"/>
      <c r="M29" s="100">
        <v>26</v>
      </c>
      <c r="N29" s="100" t="s">
        <v>58</v>
      </c>
      <c r="O29" s="100" t="s">
        <v>479</v>
      </c>
      <c r="P29" s="101">
        <v>0.039722222222222214</v>
      </c>
      <c r="Q29" s="53"/>
      <c r="R29" s="54">
        <v>26</v>
      </c>
      <c r="S29" s="54" t="s">
        <v>60</v>
      </c>
      <c r="T29" s="55">
        <v>0.46358796296296295</v>
      </c>
    </row>
    <row r="30" spans="2:20" ht="15">
      <c r="B30" s="61">
        <v>13</v>
      </c>
      <c r="C30" s="65">
        <v>0.3792476851851852</v>
      </c>
      <c r="E30" s="79">
        <v>27</v>
      </c>
      <c r="F30" s="18" t="str">
        <f>'LEG A'!F30</f>
        <v>OWLS MIXED</v>
      </c>
      <c r="G30" s="29" t="s">
        <v>487</v>
      </c>
      <c r="H30" s="19">
        <f>IF('LEG K'!I30&lt;'LEG K'!H2,'LEG K'!I30,'LEG K'!H2)</f>
        <v>0.33642361111111113</v>
      </c>
      <c r="I30" s="35">
        <f>VLOOKUP(E4:E43,$B4:$C43,2,FALSE)</f>
        <v>0.37393518518518515</v>
      </c>
      <c r="J30" s="8">
        <f t="shared" si="0"/>
        <v>0.03751157407407402</v>
      </c>
      <c r="K30" s="19">
        <f>'LEG K'!K30+J30</f>
        <v>0.4154629629629629</v>
      </c>
      <c r="L30" s="11"/>
      <c r="M30" s="54">
        <v>27</v>
      </c>
      <c r="N30" s="54" t="s">
        <v>54</v>
      </c>
      <c r="O30" s="54" t="s">
        <v>475</v>
      </c>
      <c r="P30" s="55">
        <v>0.03974537037037035</v>
      </c>
      <c r="Q30" s="53"/>
      <c r="R30" s="54">
        <v>27</v>
      </c>
      <c r="S30" s="54" t="s">
        <v>62</v>
      </c>
      <c r="T30" s="55">
        <v>0.4655555555555556</v>
      </c>
    </row>
    <row r="31" spans="2:20" ht="15">
      <c r="B31" s="61">
        <v>33</v>
      </c>
      <c r="C31" s="65">
        <v>0.38100694444444444</v>
      </c>
      <c r="E31" s="79">
        <v>28</v>
      </c>
      <c r="F31" s="18" t="str">
        <f>'LEG A'!F31</f>
        <v>HUNCOTE MIXED A</v>
      </c>
      <c r="G31" s="29" t="s">
        <v>488</v>
      </c>
      <c r="H31" s="19">
        <f>IF('LEG K'!I31&lt;'LEG K'!H2,'LEG K'!I31,'LEG K'!H2)</f>
        <v>0.3308217592592593</v>
      </c>
      <c r="I31" s="35">
        <f>VLOOKUP(E4:E43,$B4:$C43,2,FALSE)</f>
        <v>0.36158564814814814</v>
      </c>
      <c r="J31" s="8">
        <f t="shared" si="0"/>
        <v>0.03076388888888887</v>
      </c>
      <c r="K31" s="19">
        <f>'LEG K'!K31+J31</f>
        <v>0.3826851851851852</v>
      </c>
      <c r="L31" s="11"/>
      <c r="M31" s="54">
        <v>28</v>
      </c>
      <c r="N31" s="54" t="s">
        <v>70</v>
      </c>
      <c r="O31" s="54" t="s">
        <v>491</v>
      </c>
      <c r="P31" s="55">
        <v>0.0405787037037037</v>
      </c>
      <c r="Q31" s="53"/>
      <c r="R31" s="54">
        <v>28</v>
      </c>
      <c r="S31" s="54" t="s">
        <v>71</v>
      </c>
      <c r="T31" s="55">
        <v>0.4800347222222221</v>
      </c>
    </row>
    <row r="32" spans="2:20" ht="15">
      <c r="B32" s="62">
        <v>23</v>
      </c>
      <c r="C32" s="65">
        <v>0.38256944444444446</v>
      </c>
      <c r="E32" s="79">
        <v>29</v>
      </c>
      <c r="F32" s="18" t="str">
        <f>'LEG A'!F32</f>
        <v>HUNCOTE MIXED B</v>
      </c>
      <c r="G32" s="29" t="s">
        <v>489</v>
      </c>
      <c r="H32" s="19">
        <f>IF('LEG K'!I32&lt;'LEG K'!H2,'LEG K'!I32,'LEG K'!H2)</f>
        <v>0.3348842592592593</v>
      </c>
      <c r="I32" s="35">
        <f>VLOOKUP(E4:E43,$B4:$C43,2,FALSE)</f>
        <v>0.3713194444444445</v>
      </c>
      <c r="J32" s="8">
        <f t="shared" si="0"/>
        <v>0.03643518518518518</v>
      </c>
      <c r="K32" s="19">
        <f>'LEG K'!K32+J32</f>
        <v>0.42125000000000007</v>
      </c>
      <c r="L32" s="11"/>
      <c r="M32" s="54">
        <v>29</v>
      </c>
      <c r="N32" s="54" t="s">
        <v>43</v>
      </c>
      <c r="O32" s="54" t="s">
        <v>464</v>
      </c>
      <c r="P32" s="55">
        <v>0.04068287037037038</v>
      </c>
      <c r="R32" s="54">
        <v>29</v>
      </c>
      <c r="S32" s="54" t="s">
        <v>49</v>
      </c>
      <c r="T32" s="55">
        <v>0.48093749999999996</v>
      </c>
    </row>
    <row r="33" spans="2:20" ht="15">
      <c r="B33" s="62">
        <v>25</v>
      </c>
      <c r="C33" s="65">
        <v>0.38319444444444445</v>
      </c>
      <c r="E33" s="79">
        <v>30</v>
      </c>
      <c r="F33" s="18" t="str">
        <f>'LEG A'!F33</f>
        <v>DESFORD MEN</v>
      </c>
      <c r="G33" s="29" t="s">
        <v>490</v>
      </c>
      <c r="H33" s="19">
        <f>IF('LEG K'!I33&lt;'LEG K'!H2,'LEG K'!I33,'LEG K'!H2)</f>
        <v>0.3390972222222222</v>
      </c>
      <c r="I33" s="35">
        <f>VLOOKUP(E4:E43,$B4:$C43,2,FALSE)</f>
        <v>0.3770949074074074</v>
      </c>
      <c r="J33" s="8">
        <f t="shared" si="0"/>
        <v>0.037997685185185204</v>
      </c>
      <c r="K33" s="19">
        <f>'LEG K'!K33+J33</f>
        <v>0.4086226851851853</v>
      </c>
      <c r="L33" s="11"/>
      <c r="M33" s="54">
        <v>30</v>
      </c>
      <c r="N33" s="54" t="s">
        <v>48</v>
      </c>
      <c r="O33" s="54" t="s">
        <v>469</v>
      </c>
      <c r="P33" s="55">
        <v>0.04164351851851855</v>
      </c>
      <c r="R33" s="54">
        <v>30</v>
      </c>
      <c r="S33" s="54" t="s">
        <v>61</v>
      </c>
      <c r="T33" s="55">
        <v>0.4810300925925926</v>
      </c>
    </row>
    <row r="34" spans="2:20" ht="15">
      <c r="B34" s="62">
        <v>10</v>
      </c>
      <c r="C34" s="65">
        <v>0.38479166666666664</v>
      </c>
      <c r="E34" s="79">
        <v>31</v>
      </c>
      <c r="F34" s="18" t="str">
        <f>'LEG A'!F34</f>
        <v>DESFORD MIXED A</v>
      </c>
      <c r="G34" s="29" t="s">
        <v>491</v>
      </c>
      <c r="H34" s="19">
        <f>IF('LEG K'!I34&lt;'LEG K'!H2,'LEG K'!I34,'LEG K'!H2)</f>
        <v>0.345162037037037</v>
      </c>
      <c r="I34" s="35">
        <f>VLOOKUP(E4:E43,$B4:$C43,2,FALSE)</f>
        <v>0.3857407407407407</v>
      </c>
      <c r="J34" s="8">
        <f t="shared" si="0"/>
        <v>0.0405787037037037</v>
      </c>
      <c r="K34" s="19">
        <f>'LEG K'!K34+J34</f>
        <v>0.49803240740740734</v>
      </c>
      <c r="L34" s="11"/>
      <c r="M34" s="54">
        <v>31</v>
      </c>
      <c r="N34" s="54" t="s">
        <v>64</v>
      </c>
      <c r="O34" s="54" t="s">
        <v>485</v>
      </c>
      <c r="P34" s="55">
        <v>0.042523148148148115</v>
      </c>
      <c r="R34" s="54">
        <v>31</v>
      </c>
      <c r="S34" s="54" t="s">
        <v>64</v>
      </c>
      <c r="T34" s="55">
        <v>0.492025462962963</v>
      </c>
    </row>
    <row r="35" spans="2:20" ht="15">
      <c r="B35" s="62">
        <v>31</v>
      </c>
      <c r="C35" s="65">
        <v>0.3857407407407407</v>
      </c>
      <c r="E35" s="79">
        <v>32</v>
      </c>
      <c r="F35" s="18" t="str">
        <f>'LEG A'!F35</f>
        <v>DESFORD MIXED B</v>
      </c>
      <c r="G35" s="29" t="s">
        <v>176</v>
      </c>
      <c r="H35" s="19">
        <f>IF('LEG K'!I35&lt;'LEG K'!H2,'LEG K'!I35,'LEG K'!H2)</f>
        <v>0.34002314814814816</v>
      </c>
      <c r="I35" s="35">
        <f>VLOOKUP(E4:E43,$B4:$C43,2,FALSE)</f>
        <v>0.3858564814814815</v>
      </c>
      <c r="J35" s="8">
        <f t="shared" si="0"/>
        <v>0.04583333333333334</v>
      </c>
      <c r="K35" s="19">
        <f>'LEG K'!K35+J35</f>
        <v>0.4800347222222221</v>
      </c>
      <c r="L35" s="11"/>
      <c r="M35" s="54">
        <v>32</v>
      </c>
      <c r="N35" s="54" t="s">
        <v>62</v>
      </c>
      <c r="O35" s="54" t="s">
        <v>483</v>
      </c>
      <c r="P35" s="55">
        <v>0.04311342592592593</v>
      </c>
      <c r="R35" s="54">
        <v>32</v>
      </c>
      <c r="S35" s="54" t="s">
        <v>52</v>
      </c>
      <c r="T35" s="55">
        <v>0.4930324074074074</v>
      </c>
    </row>
    <row r="36" spans="2:20" ht="15">
      <c r="B36" s="62">
        <v>32</v>
      </c>
      <c r="C36" s="65">
        <v>0.3858564814814815</v>
      </c>
      <c r="E36" s="79">
        <v>33</v>
      </c>
      <c r="F36" s="18" t="str">
        <f>'LEG A'!F36</f>
        <v>BIRSTALL MIXED</v>
      </c>
      <c r="G36" s="29" t="s">
        <v>492</v>
      </c>
      <c r="H36" s="19">
        <f>IF('LEG K'!I36&lt;'LEG K'!H2,'LEG K'!I36,'LEG K'!H2)</f>
        <v>0.345</v>
      </c>
      <c r="I36" s="35">
        <f>VLOOKUP(E4:E43,$B4:$C43,2,FALSE)</f>
        <v>0.38100694444444444</v>
      </c>
      <c r="J36" s="8">
        <f t="shared" si="0"/>
        <v>0.036006944444444466</v>
      </c>
      <c r="K36" s="19">
        <f>'LEG K'!K36+J36</f>
        <v>0.511724537037037</v>
      </c>
      <c r="L36" s="11"/>
      <c r="M36" s="54">
        <v>33</v>
      </c>
      <c r="N36" s="54" t="s">
        <v>61</v>
      </c>
      <c r="O36" s="54" t="s">
        <v>482</v>
      </c>
      <c r="P36" s="55">
        <v>0.04422453703703699</v>
      </c>
      <c r="R36" s="54">
        <v>33</v>
      </c>
      <c r="S36" s="54" t="s">
        <v>70</v>
      </c>
      <c r="T36" s="55">
        <v>0.49803240740740734</v>
      </c>
    </row>
    <row r="37" spans="2:20" ht="15">
      <c r="B37" s="62">
        <v>22</v>
      </c>
      <c r="C37" s="65">
        <v>0.38939814814814816</v>
      </c>
      <c r="E37" s="79">
        <v>34</v>
      </c>
      <c r="F37" s="18" t="str">
        <f>'LEG A'!F37</f>
        <v>HARBOROUGH MEN</v>
      </c>
      <c r="G37" s="29" t="s">
        <v>493</v>
      </c>
      <c r="H37" s="19">
        <f>IF('LEG K'!I37&lt;'LEG K'!H2,'LEG K'!I37,'LEG K'!H2)</f>
        <v>0.32601851851851854</v>
      </c>
      <c r="I37" s="35">
        <f>VLOOKUP(E4:E43,$B4:$C43,2,FALSE)</f>
        <v>0.35864583333333333</v>
      </c>
      <c r="J37" s="8">
        <f t="shared" si="0"/>
        <v>0.03262731481481479</v>
      </c>
      <c r="K37" s="19">
        <f>'LEG K'!K37+J37</f>
        <v>0.35864583333333333</v>
      </c>
      <c r="L37" s="11"/>
      <c r="M37" s="54">
        <v>34</v>
      </c>
      <c r="N37" s="54" t="s">
        <v>71</v>
      </c>
      <c r="O37" s="54" t="s">
        <v>176</v>
      </c>
      <c r="P37" s="55">
        <v>0.04583333333333334</v>
      </c>
      <c r="R37" s="54">
        <v>34</v>
      </c>
      <c r="S37" s="54" t="s">
        <v>72</v>
      </c>
      <c r="T37" s="55">
        <v>0.511724537037037</v>
      </c>
    </row>
    <row r="38" spans="2:20" ht="15">
      <c r="B38" s="62">
        <v>17</v>
      </c>
      <c r="C38" s="65">
        <v>0.3972685185185185</v>
      </c>
      <c r="E38" s="79">
        <v>35</v>
      </c>
      <c r="F38" s="18" t="str">
        <f>'LEG A'!F38</f>
        <v>HARBOROUGH MIXED</v>
      </c>
      <c r="G38" s="29" t="s">
        <v>494</v>
      </c>
      <c r="H38" s="19">
        <f>IF('LEG K'!I38&lt;'LEG K'!H2,'LEG K'!I38,'LEG K'!H2)</f>
        <v>0.3384837962962963</v>
      </c>
      <c r="I38" s="35">
        <f>VLOOKUP(E4:E43,$B4:$C43,2,FALSE)</f>
        <v>0.3723958333333333</v>
      </c>
      <c r="J38" s="8">
        <f t="shared" si="0"/>
        <v>0.03391203703703699</v>
      </c>
      <c r="K38" s="19">
        <f>'LEG K'!K38+J38</f>
        <v>0.43113425925925924</v>
      </c>
      <c r="L38" s="11"/>
      <c r="M38" s="54">
        <v>35</v>
      </c>
      <c r="N38" s="54" t="s">
        <v>56</v>
      </c>
      <c r="O38" s="54" t="s">
        <v>477</v>
      </c>
      <c r="P38" s="55">
        <v>0.0479282407407407</v>
      </c>
      <c r="R38" s="54">
        <v>35</v>
      </c>
      <c r="S38" s="54" t="s">
        <v>56</v>
      </c>
      <c r="T38" s="55">
        <v>0.5413425925925925</v>
      </c>
    </row>
    <row r="39" spans="2:20" ht="15">
      <c r="B39" s="62"/>
      <c r="C39" s="65"/>
      <c r="E39" s="79">
        <v>36</v>
      </c>
      <c r="F39" s="18" t="str">
        <f>'LEG A'!F39</f>
        <v>HEMITAGE ODDS</v>
      </c>
      <c r="G39" s="29" t="s">
        <v>495</v>
      </c>
      <c r="H39" s="19">
        <f>IF('LEG K'!I39&lt;'LEG K'!H2,'LEG K'!I39,'LEG K'!H2)</f>
        <v>0.3358217592592592</v>
      </c>
      <c r="I39" s="35">
        <f>VLOOKUP(E4:E43,$B4:$C43,2,FALSE)</f>
        <v>0.37409722222222225</v>
      </c>
      <c r="J39" s="8">
        <f t="shared" si="0"/>
        <v>0.038275462962963025</v>
      </c>
      <c r="K39" s="19">
        <f>'LEG K'!K39+J39</f>
        <v>0.44363425925925937</v>
      </c>
      <c r="L39" s="11"/>
      <c r="M39" s="54">
        <v>36</v>
      </c>
      <c r="N39" s="54">
        <v>0</v>
      </c>
      <c r="O39" s="54"/>
      <c r="P39" s="55" t="e">
        <v>#N/A</v>
      </c>
      <c r="R39" s="54">
        <v>36</v>
      </c>
      <c r="S39" s="54">
        <v>0</v>
      </c>
      <c r="T39" s="55" t="e">
        <v>#N/A</v>
      </c>
    </row>
    <row r="40" spans="2:20" ht="15">
      <c r="B40" s="62"/>
      <c r="C40" s="65"/>
      <c r="E40" s="79">
        <v>37</v>
      </c>
      <c r="F40" s="18">
        <f>'LEG A'!F40</f>
        <v>0</v>
      </c>
      <c r="G40" s="29"/>
      <c r="H40" s="19" t="e">
        <f>IF('LEG K'!I40&lt;'LEG K'!H2,'LEG K'!I40,'LEG K'!H2)</f>
        <v>#N/A</v>
      </c>
      <c r="I40" s="35" t="e">
        <f>VLOOKUP(E4:E43,$B4:$C43,2,FALSE)</f>
        <v>#N/A</v>
      </c>
      <c r="J40" s="8" t="e">
        <f t="shared" si="0"/>
        <v>#N/A</v>
      </c>
      <c r="K40" s="19" t="e">
        <f>'LEG K'!K40+J40</f>
        <v>#N/A</v>
      </c>
      <c r="L40" s="11"/>
      <c r="M40" s="54">
        <v>37</v>
      </c>
      <c r="N40" s="54">
        <v>0</v>
      </c>
      <c r="O40" s="54"/>
      <c r="P40" s="55" t="e">
        <v>#N/A</v>
      </c>
      <c r="R40" s="54">
        <v>37</v>
      </c>
      <c r="S40" s="54">
        <v>0</v>
      </c>
      <c r="T40" s="55" t="e">
        <v>#N/A</v>
      </c>
    </row>
    <row r="41" spans="2:20" ht="15">
      <c r="B41" s="62"/>
      <c r="C41" s="65"/>
      <c r="E41" s="79">
        <v>38</v>
      </c>
      <c r="F41" s="18">
        <f>'LEG A'!F41</f>
        <v>0</v>
      </c>
      <c r="G41" s="29"/>
      <c r="H41" s="19" t="e">
        <f>IF('LEG K'!I41&lt;'LEG K'!H2,'LEG K'!I41,'LEG K'!H2)</f>
        <v>#N/A</v>
      </c>
      <c r="I41" s="35" t="e">
        <f>VLOOKUP(E4:E43,$B4:$C43,2,FALSE)</f>
        <v>#N/A</v>
      </c>
      <c r="J41" s="8" t="e">
        <f t="shared" si="0"/>
        <v>#N/A</v>
      </c>
      <c r="K41" s="19" t="e">
        <f>'LEG K'!K41+J41</f>
        <v>#N/A</v>
      </c>
      <c r="L41" s="11"/>
      <c r="M41" s="54">
        <v>38</v>
      </c>
      <c r="N41" s="54">
        <v>0</v>
      </c>
      <c r="O41" s="54"/>
      <c r="P41" s="55" t="e">
        <v>#N/A</v>
      </c>
      <c r="R41" s="54">
        <v>38</v>
      </c>
      <c r="S41" s="54">
        <v>0</v>
      </c>
      <c r="T41" s="55" t="e">
        <v>#N/A</v>
      </c>
    </row>
    <row r="42" spans="2:20" ht="15">
      <c r="B42" s="62"/>
      <c r="C42" s="65"/>
      <c r="E42" s="79">
        <v>39</v>
      </c>
      <c r="F42" s="18">
        <f>'LEG A'!F42</f>
        <v>0</v>
      </c>
      <c r="G42" s="29"/>
      <c r="H42" s="19" t="e">
        <f>IF('LEG K'!I42&lt;'LEG K'!H2,'LEG K'!I42,'LEG K'!H2)</f>
        <v>#N/A</v>
      </c>
      <c r="I42" s="35" t="e">
        <f>VLOOKUP(E4:E43,$B4:$C43,2,FALSE)</f>
        <v>#N/A</v>
      </c>
      <c r="J42" s="8" t="e">
        <f t="shared" si="0"/>
        <v>#N/A</v>
      </c>
      <c r="K42" s="19" t="e">
        <f>'LEG K'!K42+J42</f>
        <v>#N/A</v>
      </c>
      <c r="L42" s="11"/>
      <c r="M42" s="54">
        <v>39</v>
      </c>
      <c r="N42" s="54">
        <v>0</v>
      </c>
      <c r="O42" s="54"/>
      <c r="P42" s="55" t="e">
        <v>#N/A</v>
      </c>
      <c r="R42" s="54">
        <v>39</v>
      </c>
      <c r="S42" s="54">
        <v>0</v>
      </c>
      <c r="T42" s="55" t="e">
        <v>#N/A</v>
      </c>
    </row>
    <row r="43" spans="2:20" ht="15">
      <c r="B43" s="62"/>
      <c r="C43" s="65"/>
      <c r="E43" s="79">
        <v>40</v>
      </c>
      <c r="F43" s="18">
        <f>'LEG A'!F43</f>
        <v>0</v>
      </c>
      <c r="G43" s="29"/>
      <c r="H43" s="19" t="e">
        <f>IF('LEG K'!I43&lt;'LEG K'!H2,'LEG K'!I43,'LEG K'!H2)</f>
        <v>#N/A</v>
      </c>
      <c r="I43" s="35" t="e">
        <f>VLOOKUP(E4:E43,$B4:$C43,2,FALSE)</f>
        <v>#N/A</v>
      </c>
      <c r="J43" s="8" t="e">
        <f t="shared" si="0"/>
        <v>#N/A</v>
      </c>
      <c r="K43" s="19" t="e">
        <f>'LEG K'!K43+J43</f>
        <v>#N/A</v>
      </c>
      <c r="L43" s="11"/>
      <c r="M43" s="54">
        <v>40</v>
      </c>
      <c r="N43" s="54">
        <v>0</v>
      </c>
      <c r="O43" s="54"/>
      <c r="P43" s="55" t="e">
        <v>#N/A</v>
      </c>
      <c r="R43" s="54">
        <v>40</v>
      </c>
      <c r="S43" s="54">
        <v>0</v>
      </c>
      <c r="T43" s="55" t="e">
        <v>#N/A</v>
      </c>
    </row>
    <row r="44" spans="6:12" ht="14.25">
      <c r="F44" s="11"/>
      <c r="G44" s="27"/>
      <c r="H44" s="12"/>
      <c r="I44" s="33"/>
      <c r="J44" s="12"/>
      <c r="K44" s="12"/>
      <c r="L44" s="11"/>
    </row>
    <row r="45" spans="6:12" ht="14.25">
      <c r="F45" s="11"/>
      <c r="G45" s="27"/>
      <c r="H45" s="12"/>
      <c r="I45" s="33"/>
      <c r="J45" s="12"/>
      <c r="K45" s="12"/>
      <c r="L45" s="11"/>
    </row>
    <row r="46" spans="6:12" ht="14.25">
      <c r="F46" s="11"/>
      <c r="G46" s="27"/>
      <c r="H46" s="12"/>
      <c r="I46" s="33"/>
      <c r="J46" s="12"/>
      <c r="K46" s="12"/>
      <c r="L46" s="11"/>
    </row>
    <row r="47" spans="6:12" ht="14.25">
      <c r="F47" s="11"/>
      <c r="G47" s="27"/>
      <c r="H47" s="12"/>
      <c r="I47" s="33"/>
      <c r="J47" s="12"/>
      <c r="K47" s="12"/>
      <c r="L47" s="11"/>
    </row>
    <row r="48" spans="6:12" ht="14.25">
      <c r="F48" s="11"/>
      <c r="G48" s="27"/>
      <c r="H48" s="12"/>
      <c r="I48" s="33"/>
      <c r="J48" s="12"/>
      <c r="K48" s="12"/>
      <c r="L48" s="11"/>
    </row>
    <row r="49" spans="6:12" ht="14.25">
      <c r="F49" s="11"/>
      <c r="G49" s="27"/>
      <c r="H49" s="12"/>
      <c r="I49" s="33"/>
      <c r="J49" s="12"/>
      <c r="K49" s="12"/>
      <c r="L49" s="11"/>
    </row>
    <row r="50" spans="6:12" ht="14.25">
      <c r="F50" s="11"/>
      <c r="G50" s="27"/>
      <c r="H50" s="12"/>
      <c r="I50" s="33"/>
      <c r="J50" s="12"/>
      <c r="K50" s="12"/>
      <c r="L50" s="11"/>
    </row>
    <row r="51" spans="6:12" ht="14.25">
      <c r="F51" s="11"/>
      <c r="G51" s="27"/>
      <c r="H51" s="12"/>
      <c r="I51" s="33"/>
      <c r="J51" s="12"/>
      <c r="K51" s="12"/>
      <c r="L51" s="11"/>
    </row>
    <row r="52" spans="6:12" ht="14.25">
      <c r="F52" s="11"/>
      <c r="G52" s="27"/>
      <c r="H52" s="12"/>
      <c r="I52" s="33"/>
      <c r="J52" s="12"/>
      <c r="K52" s="12"/>
      <c r="L52" s="11"/>
    </row>
    <row r="53" spans="6:12" ht="14.25">
      <c r="F53" s="11"/>
      <c r="G53" s="27"/>
      <c r="H53" s="12"/>
      <c r="I53" s="33"/>
      <c r="J53" s="12"/>
      <c r="K53" s="12"/>
      <c r="L53" s="11"/>
    </row>
  </sheetData>
  <sheetProtection/>
  <mergeCells count="2">
    <mergeCell ref="B2:C2"/>
    <mergeCell ref="E2:G2"/>
  </mergeCells>
  <printOptions horizontalCentered="1" verticalCentered="1"/>
  <pageMargins left="0.3937007874015748" right="0.7480314960629921" top="0.7874015748031497" bottom="0.5905511811023623" header="0.5118110236220472" footer="0.5118110236220472"/>
  <pageSetup horizontalDpi="300" verticalDpi="300" orientation="landscape" paperSize="9" scale="80" r:id="rId1"/>
  <headerFooter alignWithMargins="0">
    <oddHeader>&amp;C&amp;"Arial,Bold"&amp;12&amp;UROUND LEICESTER RELAY 2008 - LEG L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B1:T53"/>
  <sheetViews>
    <sheetView zoomScale="65" zoomScaleNormal="65" zoomScalePageLayoutView="0" workbookViewId="0" topLeftCell="J1">
      <selection activeCell="M24" sqref="M24:P24"/>
    </sheetView>
  </sheetViews>
  <sheetFormatPr defaultColWidth="9.140625" defaultRowHeight="12.75"/>
  <cols>
    <col min="2" max="2" width="13.57421875" style="0" bestFit="1" customWidth="1"/>
    <col min="3" max="3" width="14.8515625" style="0" bestFit="1" customWidth="1"/>
    <col min="5" max="5" width="13.57421875" style="0" bestFit="1" customWidth="1"/>
    <col min="6" max="6" width="25.8515625" style="0" bestFit="1" customWidth="1"/>
    <col min="7" max="7" width="20.421875" style="26" bestFit="1" customWidth="1"/>
    <col min="8" max="8" width="16.8515625" style="0" bestFit="1" customWidth="1"/>
    <col min="9" max="9" width="13.57421875" style="68" bestFit="1" customWidth="1"/>
    <col min="10" max="10" width="13.140625" style="9" bestFit="1" customWidth="1"/>
    <col min="11" max="11" width="14.7109375" style="9" bestFit="1" customWidth="1"/>
    <col min="13" max="13" width="12.28125" style="50" bestFit="1" customWidth="1"/>
    <col min="14" max="14" width="26.8515625" style="50" bestFit="1" customWidth="1"/>
    <col min="15" max="15" width="22.7109375" style="50" bestFit="1" customWidth="1"/>
    <col min="16" max="16" width="13.140625" style="50" bestFit="1" customWidth="1"/>
    <col min="17" max="17" width="2.421875" style="50" customWidth="1"/>
    <col min="18" max="18" width="14.421875" style="50" bestFit="1" customWidth="1"/>
    <col min="19" max="19" width="26.8515625" style="50" bestFit="1" customWidth="1"/>
    <col min="20" max="20" width="15.7109375" style="50" bestFit="1" customWidth="1"/>
  </cols>
  <sheetData>
    <row r="1" spans="5:17" ht="15">
      <c r="E1" s="10" t="s">
        <v>23</v>
      </c>
      <c r="F1" s="10"/>
      <c r="G1" s="27"/>
      <c r="H1" s="21"/>
      <c r="I1" s="69"/>
      <c r="J1" s="12"/>
      <c r="K1" s="12"/>
      <c r="L1" s="11"/>
      <c r="M1" s="47"/>
      <c r="N1" s="47"/>
      <c r="O1" s="47"/>
      <c r="P1" s="48"/>
      <c r="Q1" s="49"/>
    </row>
    <row r="2" spans="2:19" ht="15.75">
      <c r="B2" s="92" t="s">
        <v>40</v>
      </c>
      <c r="C2" s="94"/>
      <c r="E2" s="77"/>
      <c r="F2" s="11"/>
      <c r="G2" s="27"/>
      <c r="H2" s="12"/>
      <c r="I2" s="69"/>
      <c r="J2" s="12"/>
      <c r="K2" s="12"/>
      <c r="L2" s="11"/>
      <c r="M2" s="47" t="s">
        <v>23</v>
      </c>
      <c r="N2" s="47"/>
      <c r="O2" s="47"/>
      <c r="P2" s="90"/>
      <c r="Q2" s="91"/>
      <c r="R2" s="99" t="s">
        <v>41</v>
      </c>
      <c r="S2" s="99"/>
    </row>
    <row r="3" spans="2:20" ht="15.75">
      <c r="B3" s="60" t="s">
        <v>24</v>
      </c>
      <c r="C3" s="64" t="s">
        <v>4</v>
      </c>
      <c r="D3" s="1"/>
      <c r="E3" s="78" t="s">
        <v>24</v>
      </c>
      <c r="F3" s="14" t="s">
        <v>0</v>
      </c>
      <c r="G3" s="28" t="s">
        <v>1</v>
      </c>
      <c r="H3" s="15" t="s">
        <v>2</v>
      </c>
      <c r="I3" s="70" t="s">
        <v>3</v>
      </c>
      <c r="J3" s="15" t="s">
        <v>4</v>
      </c>
      <c r="K3" s="15" t="s">
        <v>5</v>
      </c>
      <c r="L3" s="16"/>
      <c r="M3" s="51" t="s">
        <v>6</v>
      </c>
      <c r="N3" s="51" t="s">
        <v>0</v>
      </c>
      <c r="O3" s="51" t="s">
        <v>9</v>
      </c>
      <c r="P3" s="52" t="s">
        <v>4</v>
      </c>
      <c r="Q3" s="53"/>
      <c r="R3" s="51" t="s">
        <v>7</v>
      </c>
      <c r="S3" s="51" t="s">
        <v>0</v>
      </c>
      <c r="T3" s="52" t="s">
        <v>8</v>
      </c>
    </row>
    <row r="4" spans="2:20" ht="15">
      <c r="B4" s="61">
        <v>2</v>
      </c>
      <c r="C4" s="65">
        <v>0.3748726851851852</v>
      </c>
      <c r="E4" s="79">
        <v>1</v>
      </c>
      <c r="F4" s="18" t="str">
        <f>'LEG A'!F4</f>
        <v>HUNCOTE MENS </v>
      </c>
      <c r="G4" s="29" t="s">
        <v>496</v>
      </c>
      <c r="H4" s="19">
        <f>IF('LEG L'!I4&lt;'LEG L'!H2,'LEG L'!I4,'LEG L'!H2)</f>
        <v>0.3576388888888889</v>
      </c>
      <c r="I4" s="71">
        <f>VLOOKUP(E4:E43,$B4:$C43,2,FALSE)</f>
        <v>0.3948726851851852</v>
      </c>
      <c r="J4" s="8">
        <f>I4-H4</f>
        <v>0.037233796296296306</v>
      </c>
      <c r="K4" s="19">
        <f>'LEG L'!K4+J4</f>
        <v>0.4513773148148149</v>
      </c>
      <c r="L4" s="11"/>
      <c r="M4" s="54">
        <v>1</v>
      </c>
      <c r="N4" s="54" t="s">
        <v>76</v>
      </c>
      <c r="O4" s="54" t="s">
        <v>497</v>
      </c>
      <c r="P4" s="55">
        <v>0.02751157407407412</v>
      </c>
      <c r="Q4" s="53"/>
      <c r="R4" s="54">
        <v>1</v>
      </c>
      <c r="S4" s="54" t="s">
        <v>76</v>
      </c>
      <c r="T4" s="55">
        <v>0.3748726851851852</v>
      </c>
    </row>
    <row r="5" spans="2:20" ht="15">
      <c r="B5" s="61">
        <v>36</v>
      </c>
      <c r="C5" s="65">
        <v>0.38625</v>
      </c>
      <c r="E5" s="79">
        <v>2</v>
      </c>
      <c r="F5" s="18" t="str">
        <f>'LEG A'!F5</f>
        <v>CORITANIANS</v>
      </c>
      <c r="G5" s="29" t="s">
        <v>497</v>
      </c>
      <c r="H5" s="19">
        <f>IF('LEG L'!I5&lt;'LEG L'!H2,'LEG L'!I5,'LEG L'!H2)</f>
        <v>0.34736111111111106</v>
      </c>
      <c r="I5" s="71">
        <f>VLOOKUP(E4:E43,$B4:$C43,2,FALSE)</f>
        <v>0.3748726851851852</v>
      </c>
      <c r="J5" s="8">
        <f aca="true" t="shared" si="0" ref="J5:J43">I5-H5</f>
        <v>0.02751157407407412</v>
      </c>
      <c r="K5" s="19">
        <f>'LEG L'!K5+J5</f>
        <v>0.3748726851851852</v>
      </c>
      <c r="L5" s="11"/>
      <c r="M5" s="54">
        <v>2</v>
      </c>
      <c r="N5" s="54" t="s">
        <v>75</v>
      </c>
      <c r="O5" s="54" t="s">
        <v>528</v>
      </c>
      <c r="P5" s="55">
        <v>0.028611111111111087</v>
      </c>
      <c r="Q5" s="53"/>
      <c r="R5" s="54">
        <v>2</v>
      </c>
      <c r="S5" s="54" t="s">
        <v>73</v>
      </c>
      <c r="T5" s="55">
        <v>0.3891782407407407</v>
      </c>
    </row>
    <row r="6" spans="2:20" ht="15">
      <c r="B6" s="61">
        <v>14</v>
      </c>
      <c r="C6" s="65">
        <v>0.3864930555555555</v>
      </c>
      <c r="E6" s="79">
        <v>3</v>
      </c>
      <c r="F6" s="18" t="str">
        <f>'LEG A'!F6</f>
        <v>BIRSTALL LADIES</v>
      </c>
      <c r="G6" s="29" t="s">
        <v>498</v>
      </c>
      <c r="H6" s="19">
        <f>IF('LEG L'!I6&lt;'LEG L'!H2,'LEG L'!I6,'LEG L'!H2)</f>
        <v>0.3576388888888889</v>
      </c>
      <c r="I6" s="71">
        <f>VLOOKUP(E4:E43,$B4:$C43,2,FALSE)</f>
        <v>0.3940277777777778</v>
      </c>
      <c r="J6" s="8">
        <f t="shared" si="0"/>
        <v>0.036388888888888915</v>
      </c>
      <c r="K6" s="19">
        <f>'LEG L'!K6+J6</f>
        <v>0.48836805555555557</v>
      </c>
      <c r="L6" s="11"/>
      <c r="M6" s="54">
        <v>3</v>
      </c>
      <c r="N6" s="54" t="s">
        <v>53</v>
      </c>
      <c r="O6" s="54" t="s">
        <v>508</v>
      </c>
      <c r="P6" s="55">
        <v>0.028854166666666625</v>
      </c>
      <c r="Q6" s="53"/>
      <c r="R6" s="54">
        <v>3</v>
      </c>
      <c r="S6" s="54" t="s">
        <v>44</v>
      </c>
      <c r="T6" s="55">
        <v>0.3956828703703704</v>
      </c>
    </row>
    <row r="7" spans="2:20" ht="15">
      <c r="B7" s="61">
        <v>4</v>
      </c>
      <c r="C7" s="65">
        <v>0.386875</v>
      </c>
      <c r="E7" s="79">
        <v>4</v>
      </c>
      <c r="F7" s="18" t="str">
        <f>'LEG A'!F7</f>
        <v> BARROW MIXED A</v>
      </c>
      <c r="G7" s="29" t="s">
        <v>499</v>
      </c>
      <c r="H7" s="19">
        <f>IF('LEG L'!I7&lt;'LEG L'!H2,'LEG L'!I7,'LEG L'!H2)</f>
        <v>0.3576388888888889</v>
      </c>
      <c r="I7" s="71">
        <f>VLOOKUP(E4:E43,$B4:$C43,2,FALSE)</f>
        <v>0.386875</v>
      </c>
      <c r="J7" s="8">
        <f t="shared" si="0"/>
        <v>0.02923611111111113</v>
      </c>
      <c r="K7" s="19">
        <f>'LEG L'!K7+J7</f>
        <v>0.3956828703703704</v>
      </c>
      <c r="L7" s="11"/>
      <c r="M7" s="54">
        <v>4</v>
      </c>
      <c r="N7" s="54" t="s">
        <v>44</v>
      </c>
      <c r="O7" s="54" t="s">
        <v>499</v>
      </c>
      <c r="P7" s="55">
        <v>0.02923611111111113</v>
      </c>
      <c r="Q7" s="53"/>
      <c r="R7" s="54">
        <v>4</v>
      </c>
      <c r="S7" s="54" t="s">
        <v>45</v>
      </c>
      <c r="T7" s="55">
        <v>0.3965740740740741</v>
      </c>
    </row>
    <row r="8" spans="2:20" ht="15">
      <c r="B8" s="61">
        <v>20</v>
      </c>
      <c r="C8" s="65">
        <v>0.3870023148148148</v>
      </c>
      <c r="E8" s="79">
        <v>5</v>
      </c>
      <c r="F8" s="18" t="str">
        <f>'LEG A'!F8</f>
        <v>LEICESTER TRI MENS</v>
      </c>
      <c r="G8" s="29" t="s">
        <v>500</v>
      </c>
      <c r="H8" s="19">
        <f>IF('LEG L'!I8&lt;'LEG L'!H2,'LEG L'!I8,'LEG L'!H2)</f>
        <v>0.3576388888888889</v>
      </c>
      <c r="I8" s="71">
        <f>VLOOKUP(E4:E43,$B4:$C43,2,FALSE)</f>
        <v>0.38763888888888887</v>
      </c>
      <c r="J8" s="8">
        <f t="shared" si="0"/>
        <v>0.02999999999999997</v>
      </c>
      <c r="K8" s="19">
        <f>'LEG L'!K8+J8</f>
        <v>0.3965740740740741</v>
      </c>
      <c r="L8" s="11"/>
      <c r="M8" s="54">
        <v>5</v>
      </c>
      <c r="N8" s="54" t="s">
        <v>59</v>
      </c>
      <c r="O8" s="54" t="s">
        <v>513</v>
      </c>
      <c r="P8" s="55">
        <v>0.02936342592592589</v>
      </c>
      <c r="Q8" s="53"/>
      <c r="R8" s="54">
        <v>5</v>
      </c>
      <c r="S8" s="54" t="s">
        <v>63</v>
      </c>
      <c r="T8" s="55">
        <v>0.40062499999999995</v>
      </c>
    </row>
    <row r="9" spans="2:20" ht="15">
      <c r="B9" s="61">
        <v>28</v>
      </c>
      <c r="C9" s="65">
        <v>0.387025462962963</v>
      </c>
      <c r="E9" s="79">
        <v>6</v>
      </c>
      <c r="F9" s="18" t="str">
        <f>'LEG A'!F9</f>
        <v>HINCKLEY MIXED A</v>
      </c>
      <c r="G9" s="29" t="s">
        <v>501</v>
      </c>
      <c r="H9" s="19">
        <f>IF('LEG L'!I9&lt;'LEG L'!H2,'LEG L'!I9,'LEG L'!H2)</f>
        <v>0.3576388888888889</v>
      </c>
      <c r="I9" s="71">
        <f>VLOOKUP(E4:E43,$B4:$C43,2,FALSE)</f>
        <v>0.3910416666666667</v>
      </c>
      <c r="J9" s="8">
        <f t="shared" si="0"/>
        <v>0.03340277777777778</v>
      </c>
      <c r="K9" s="19">
        <f>'LEG L'!K9+J9</f>
        <v>0.431087962962963</v>
      </c>
      <c r="L9" s="11"/>
      <c r="M9" s="54">
        <v>6</v>
      </c>
      <c r="N9" s="54" t="s">
        <v>67</v>
      </c>
      <c r="O9" s="54" t="s">
        <v>521</v>
      </c>
      <c r="P9" s="55">
        <v>0.02938657407407408</v>
      </c>
      <c r="Q9" s="53"/>
      <c r="R9" s="54">
        <v>6</v>
      </c>
      <c r="S9" s="54" t="s">
        <v>65</v>
      </c>
      <c r="T9" s="55">
        <v>0.4058564814814815</v>
      </c>
    </row>
    <row r="10" spans="2:20" ht="15">
      <c r="B10" s="61">
        <v>24</v>
      </c>
      <c r="C10" s="65">
        <v>0.38711805555555556</v>
      </c>
      <c r="E10" s="79">
        <v>7</v>
      </c>
      <c r="F10" s="18" t="str">
        <f>'LEG A'!F10</f>
        <v>HINCKLEY MIXED B</v>
      </c>
      <c r="G10" s="29" t="s">
        <v>502</v>
      </c>
      <c r="H10" s="19">
        <f>IF('LEG L'!I10&lt;'LEG L'!H2,'LEG L'!I10,'LEG L'!H2)</f>
        <v>0.3576388888888889</v>
      </c>
      <c r="I10" s="71">
        <f>VLOOKUP(E4:E43,$B4:$C43,2,FALSE)</f>
        <v>0.39868055555555554</v>
      </c>
      <c r="J10" s="8">
        <f t="shared" si="0"/>
        <v>0.04104166666666664</v>
      </c>
      <c r="K10" s="19">
        <f>'LEG L'!K10+J10</f>
        <v>0.49199074074074073</v>
      </c>
      <c r="L10" s="11"/>
      <c r="M10" s="54">
        <v>7</v>
      </c>
      <c r="N10" s="54" t="s">
        <v>63</v>
      </c>
      <c r="O10" s="54" t="s">
        <v>517</v>
      </c>
      <c r="P10" s="55">
        <v>0.029479166666666667</v>
      </c>
      <c r="Q10" s="53"/>
      <c r="R10" s="54">
        <v>7</v>
      </c>
      <c r="S10" s="54" t="s">
        <v>53</v>
      </c>
      <c r="T10" s="55">
        <v>0.4120601851851851</v>
      </c>
    </row>
    <row r="11" spans="2:20" ht="15">
      <c r="B11" s="61">
        <v>5</v>
      </c>
      <c r="C11" s="65">
        <v>0.38763888888888887</v>
      </c>
      <c r="E11" s="79">
        <v>8</v>
      </c>
      <c r="F11" s="18">
        <f>'LEG A'!F11</f>
        <v>0</v>
      </c>
      <c r="G11" s="29"/>
      <c r="H11" s="19" t="e">
        <f>IF('LEG L'!I11&lt;'LEG L'!H2,'LEG L'!I11,'LEG L'!H2)</f>
        <v>#N/A</v>
      </c>
      <c r="I11" s="71" t="e">
        <f>VLOOKUP(E4:E43,$B4:$C43,2,FALSE)</f>
        <v>#N/A</v>
      </c>
      <c r="J11" s="8" t="e">
        <f t="shared" si="0"/>
        <v>#N/A</v>
      </c>
      <c r="K11" s="19" t="e">
        <f>'LEG L'!K11+J11</f>
        <v>#N/A</v>
      </c>
      <c r="L11" s="11"/>
      <c r="M11" s="54">
        <v>8</v>
      </c>
      <c r="N11" s="54" t="s">
        <v>45</v>
      </c>
      <c r="O11" s="54" t="s">
        <v>500</v>
      </c>
      <c r="P11" s="55">
        <v>0.02999999999999997</v>
      </c>
      <c r="Q11" s="53"/>
      <c r="R11" s="54">
        <v>8</v>
      </c>
      <c r="S11" s="54" t="s">
        <v>67</v>
      </c>
      <c r="T11" s="55">
        <v>0.41207175925925926</v>
      </c>
    </row>
    <row r="12" spans="2:20" ht="15">
      <c r="B12" s="61">
        <v>34</v>
      </c>
      <c r="C12" s="65">
        <v>0.38817129629629626</v>
      </c>
      <c r="E12" s="79">
        <v>9</v>
      </c>
      <c r="F12" s="18" t="str">
        <f>'LEG A'!F12</f>
        <v>BARROW MIXED B</v>
      </c>
      <c r="G12" s="29" t="s">
        <v>503</v>
      </c>
      <c r="H12" s="19">
        <f>IF('LEG L'!I12&lt;'LEG L'!H2,'LEG L'!I12,'LEG L'!H2)</f>
        <v>0.3576388888888889</v>
      </c>
      <c r="I12" s="71">
        <f>VLOOKUP(E4:E43,$B4:$C43,2,FALSE)</f>
        <v>0.3909606481481482</v>
      </c>
      <c r="J12" s="8">
        <f t="shared" si="0"/>
        <v>0.03332175925925929</v>
      </c>
      <c r="K12" s="19">
        <f>'LEG L'!K12+J12</f>
        <v>0.4447222222222223</v>
      </c>
      <c r="L12" s="11"/>
      <c r="M12" s="54">
        <v>9</v>
      </c>
      <c r="N12" s="54" t="s">
        <v>73</v>
      </c>
      <c r="O12" s="54" t="s">
        <v>526</v>
      </c>
      <c r="P12" s="55">
        <v>0.03053240740740737</v>
      </c>
      <c r="Q12" s="53"/>
      <c r="R12" s="54">
        <v>9</v>
      </c>
      <c r="S12" s="54" t="s">
        <v>59</v>
      </c>
      <c r="T12" s="55">
        <v>0.4270717592592592</v>
      </c>
    </row>
    <row r="13" spans="2:20" ht="15">
      <c r="B13" s="61">
        <v>12</v>
      </c>
      <c r="C13" s="65">
        <v>0.3888773148148148</v>
      </c>
      <c r="E13" s="79">
        <v>10</v>
      </c>
      <c r="F13" s="18" t="str">
        <f>'LEG A'!F13</f>
        <v>BARROW MIXED C</v>
      </c>
      <c r="G13" s="29" t="s">
        <v>504</v>
      </c>
      <c r="H13" s="19">
        <f>IF('LEG L'!I13&lt;'LEG L'!H2,'LEG L'!I13,'LEG L'!H2)</f>
        <v>0.3576388888888889</v>
      </c>
      <c r="I13" s="71">
        <f>VLOOKUP(E4:E43,$B4:$C43,2,FALSE)</f>
        <v>0.3920601851851852</v>
      </c>
      <c r="J13" s="8">
        <f t="shared" si="0"/>
        <v>0.03442129629629631</v>
      </c>
      <c r="K13" s="19">
        <f>'LEG L'!K13+J13</f>
        <v>0.5153587962962962</v>
      </c>
      <c r="L13" s="11"/>
      <c r="M13" s="54">
        <v>10</v>
      </c>
      <c r="N13" s="54" t="s">
        <v>51</v>
      </c>
      <c r="O13" s="54" t="s">
        <v>506</v>
      </c>
      <c r="P13" s="55">
        <v>0.031238425925925906</v>
      </c>
      <c r="Q13" s="53"/>
      <c r="R13" s="54">
        <v>10</v>
      </c>
      <c r="S13" s="54" t="s">
        <v>46</v>
      </c>
      <c r="T13" s="55">
        <v>0.431087962962963</v>
      </c>
    </row>
    <row r="14" spans="2:20" ht="15">
      <c r="B14" s="61">
        <v>26</v>
      </c>
      <c r="C14" s="65">
        <v>0.38902777777777775</v>
      </c>
      <c r="E14" s="79">
        <v>11</v>
      </c>
      <c r="F14" s="18" t="str">
        <f>'LEG A'!F14</f>
        <v>LEICESTER TRI MIXED</v>
      </c>
      <c r="G14" s="29" t="s">
        <v>505</v>
      </c>
      <c r="H14" s="19">
        <f>IF('LEG L'!I14&lt;'LEG L'!H2,'LEG L'!I14,'LEG L'!H2)</f>
        <v>0.3576388888888889</v>
      </c>
      <c r="I14" s="71">
        <f>VLOOKUP(E4:E43,$B4:$C43,2,FALSE)</f>
        <v>0.39212962962962966</v>
      </c>
      <c r="J14" s="8">
        <f t="shared" si="0"/>
        <v>0.034490740740740766</v>
      </c>
      <c r="K14" s="19">
        <f>'LEG L'!K14+J14</f>
        <v>0.49504629629629643</v>
      </c>
      <c r="L14" s="11"/>
      <c r="M14" s="54">
        <v>11</v>
      </c>
      <c r="N14" s="54" t="s">
        <v>65</v>
      </c>
      <c r="O14" s="54" t="s">
        <v>519</v>
      </c>
      <c r="P14" s="55">
        <v>0.031388888888888855</v>
      </c>
      <c r="Q14" s="53"/>
      <c r="R14" s="100">
        <v>11</v>
      </c>
      <c r="S14" s="100" t="s">
        <v>58</v>
      </c>
      <c r="T14" s="101">
        <v>0.43743055555555554</v>
      </c>
    </row>
    <row r="15" spans="2:20" ht="15">
      <c r="B15" s="61">
        <v>9</v>
      </c>
      <c r="C15" s="65">
        <v>0.3909606481481482</v>
      </c>
      <c r="E15" s="79">
        <v>12</v>
      </c>
      <c r="F15" s="18" t="str">
        <f>'LEG A'!F15</f>
        <v>FLECKNEY/KIBWORTH A</v>
      </c>
      <c r="G15" s="29" t="s">
        <v>506</v>
      </c>
      <c r="H15" s="19">
        <f>IF('LEG L'!I15&lt;'LEG L'!H2,'LEG L'!I15,'LEG L'!H2)</f>
        <v>0.3576388888888889</v>
      </c>
      <c r="I15" s="71">
        <f>VLOOKUP(E4:E43,$B4:$C43,2,FALSE)</f>
        <v>0.3888773148148148</v>
      </c>
      <c r="J15" s="8">
        <f t="shared" si="0"/>
        <v>0.031238425925925906</v>
      </c>
      <c r="K15" s="19">
        <f>'LEG L'!K15+J15</f>
        <v>0.441099537037037</v>
      </c>
      <c r="L15" s="11"/>
      <c r="M15" s="54">
        <v>12</v>
      </c>
      <c r="N15" s="54" t="s">
        <v>48</v>
      </c>
      <c r="O15" s="54" t="s">
        <v>503</v>
      </c>
      <c r="P15" s="55">
        <v>0.03332175925925929</v>
      </c>
      <c r="Q15" s="53"/>
      <c r="R15" s="54">
        <v>12</v>
      </c>
      <c r="S15" s="54" t="s">
        <v>51</v>
      </c>
      <c r="T15" s="55">
        <v>0.441099537037037</v>
      </c>
    </row>
    <row r="16" spans="2:20" ht="15">
      <c r="B16" s="61">
        <v>30</v>
      </c>
      <c r="C16" s="65">
        <v>0.39103009259259264</v>
      </c>
      <c r="E16" s="79">
        <v>13</v>
      </c>
      <c r="F16" s="18" t="str">
        <f>'LEG A'!F16</f>
        <v>FLECKNEY/KIBWORTH B</v>
      </c>
      <c r="G16" s="29" t="s">
        <v>507</v>
      </c>
      <c r="H16" s="19">
        <f>IF('LEG L'!I16&lt;'LEG L'!H2,'LEG L'!I16,'LEG L'!H2)</f>
        <v>0.3576388888888889</v>
      </c>
      <c r="I16" s="71">
        <f>VLOOKUP(E4:E43,$B4:$C43,2,FALSE)</f>
        <v>0.4018865740740741</v>
      </c>
      <c r="J16" s="8">
        <f t="shared" si="0"/>
        <v>0.04424768518518518</v>
      </c>
      <c r="K16" s="19">
        <f>'LEG L'!K16+J16</f>
        <v>0.5372800925925926</v>
      </c>
      <c r="L16" s="11"/>
      <c r="M16" s="54">
        <v>13</v>
      </c>
      <c r="N16" s="54" t="s">
        <v>69</v>
      </c>
      <c r="O16" s="54" t="s">
        <v>142</v>
      </c>
      <c r="P16" s="55">
        <v>0.03339120370370374</v>
      </c>
      <c r="Q16" s="53"/>
      <c r="R16" s="54">
        <v>13</v>
      </c>
      <c r="S16" s="54" t="s">
        <v>69</v>
      </c>
      <c r="T16" s="55">
        <v>0.44201388888888904</v>
      </c>
    </row>
    <row r="17" spans="2:20" ht="15">
      <c r="B17" s="61">
        <v>6</v>
      </c>
      <c r="C17" s="65">
        <v>0.3910416666666667</v>
      </c>
      <c r="E17" s="79">
        <v>14</v>
      </c>
      <c r="F17" s="18" t="str">
        <f>'LEG A'!F17</f>
        <v>WREAKE MENS A</v>
      </c>
      <c r="G17" s="29" t="s">
        <v>508</v>
      </c>
      <c r="H17" s="19">
        <f>IF('LEG L'!I17&lt;'LEG L'!H2,'LEG L'!I17,'LEG L'!H2)</f>
        <v>0.3576388888888889</v>
      </c>
      <c r="I17" s="71">
        <f>VLOOKUP(E4:E43,$B4:$C43,2,FALSE)</f>
        <v>0.3864930555555555</v>
      </c>
      <c r="J17" s="8">
        <f t="shared" si="0"/>
        <v>0.028854166666666625</v>
      </c>
      <c r="K17" s="19">
        <f>'LEG L'!K17+J17</f>
        <v>0.4120601851851851</v>
      </c>
      <c r="L17" s="11"/>
      <c r="M17" s="54">
        <v>14</v>
      </c>
      <c r="N17" s="54" t="s">
        <v>46</v>
      </c>
      <c r="O17" s="54" t="s">
        <v>501</v>
      </c>
      <c r="P17" s="55">
        <v>0.03340277777777778</v>
      </c>
      <c r="Q17" s="53"/>
      <c r="R17" s="54">
        <v>14</v>
      </c>
      <c r="S17" s="54" t="s">
        <v>48</v>
      </c>
      <c r="T17" s="55">
        <v>0.4447222222222223</v>
      </c>
    </row>
    <row r="18" spans="2:20" ht="15">
      <c r="B18" s="61">
        <v>32</v>
      </c>
      <c r="C18" s="65">
        <v>0.3913773148148148</v>
      </c>
      <c r="E18" s="79">
        <v>15</v>
      </c>
      <c r="F18" s="18" t="str">
        <f>'LEG A'!F18</f>
        <v>WREAKE MENS B</v>
      </c>
      <c r="G18" s="29" t="s">
        <v>509</v>
      </c>
      <c r="H18" s="19">
        <f>IF('LEG L'!I18&lt;'LEG L'!H2,'LEG L'!I18,'LEG L'!H2)</f>
        <v>0.3576388888888889</v>
      </c>
      <c r="I18" s="71">
        <f>VLOOKUP(E4:E43,$B4:$C43,2,FALSE)</f>
        <v>0.39230324074074074</v>
      </c>
      <c r="J18" s="8">
        <f t="shared" si="0"/>
        <v>0.03466435185185185</v>
      </c>
      <c r="K18" s="19">
        <f>'LEG L'!K18+J18</f>
        <v>0.46275462962962965</v>
      </c>
      <c r="L18" s="11"/>
      <c r="M18" s="54">
        <v>15</v>
      </c>
      <c r="N18" s="54" t="s">
        <v>71</v>
      </c>
      <c r="O18" s="54" t="s">
        <v>524</v>
      </c>
      <c r="P18" s="55">
        <v>0.03373842592592591</v>
      </c>
      <c r="Q18" s="53"/>
      <c r="R18" s="54">
        <v>15</v>
      </c>
      <c r="S18" s="54" t="s">
        <v>57</v>
      </c>
      <c r="T18" s="55">
        <v>0.4449074074074075</v>
      </c>
    </row>
    <row r="19" spans="2:20" ht="15">
      <c r="B19" s="61">
        <v>25</v>
      </c>
      <c r="C19" s="65">
        <v>0.39141203703703703</v>
      </c>
      <c r="E19" s="79">
        <v>16</v>
      </c>
      <c r="F19" s="18" t="str">
        <f>'LEG A'!F19</f>
        <v>WREAKE LADIES A</v>
      </c>
      <c r="G19" s="29" t="s">
        <v>510</v>
      </c>
      <c r="H19" s="19">
        <f>IF('LEG L'!I19&lt;'LEG L'!H2,'LEG L'!I19,'LEG L'!H2)</f>
        <v>0.3576388888888889</v>
      </c>
      <c r="I19" s="71">
        <f>VLOOKUP(E4:E43,$B4:$C43,2,FALSE)</f>
        <v>0.39238425925925924</v>
      </c>
      <c r="J19" s="8">
        <f t="shared" si="0"/>
        <v>0.03474537037037034</v>
      </c>
      <c r="K19" s="19">
        <f>'LEG L'!K19+J19</f>
        <v>0.4848263888888889</v>
      </c>
      <c r="L19" s="11"/>
      <c r="M19" s="54">
        <v>16</v>
      </c>
      <c r="N19" s="54" t="s">
        <v>64</v>
      </c>
      <c r="O19" s="54" t="s">
        <v>518</v>
      </c>
      <c r="P19" s="55">
        <v>0.033773148148148135</v>
      </c>
      <c r="Q19" s="53"/>
      <c r="R19" s="54">
        <v>16</v>
      </c>
      <c r="S19" s="54" t="s">
        <v>66</v>
      </c>
      <c r="T19" s="55">
        <v>0.45054398148148145</v>
      </c>
    </row>
    <row r="20" spans="2:20" ht="15">
      <c r="B20" s="61">
        <v>18</v>
      </c>
      <c r="C20" s="65">
        <v>0.3915393518518519</v>
      </c>
      <c r="E20" s="79">
        <v>17</v>
      </c>
      <c r="F20" s="18" t="str">
        <f>'LEG A'!F20</f>
        <v>WREAKE LADIES B</v>
      </c>
      <c r="G20" s="29" t="s">
        <v>511</v>
      </c>
      <c r="H20" s="19">
        <f>IF('LEG L'!I20&lt;'LEG L'!H2,'LEG L'!I20,'LEG L'!H2)</f>
        <v>0.3576388888888889</v>
      </c>
      <c r="I20" s="71">
        <f>VLOOKUP(E4:E43,$B4:$C43,2,FALSE)</f>
        <v>0.40024305555555556</v>
      </c>
      <c r="J20" s="8">
        <f t="shared" si="0"/>
        <v>0.042604166666666665</v>
      </c>
      <c r="K20" s="19">
        <f>'LEG L'!K20+J20</f>
        <v>0.5839467592592592</v>
      </c>
      <c r="L20" s="11"/>
      <c r="M20" s="54">
        <v>17</v>
      </c>
      <c r="N20" s="54" t="s">
        <v>57</v>
      </c>
      <c r="O20" s="54" t="s">
        <v>529</v>
      </c>
      <c r="P20" s="55">
        <v>0.03390046296296301</v>
      </c>
      <c r="Q20" s="53"/>
      <c r="R20" s="54">
        <v>17</v>
      </c>
      <c r="S20" s="54" t="s">
        <v>42</v>
      </c>
      <c r="T20" s="55">
        <v>0.4513773148148149</v>
      </c>
    </row>
    <row r="21" spans="2:20" ht="15">
      <c r="B21" s="61">
        <v>21</v>
      </c>
      <c r="C21" s="65">
        <v>0.391875</v>
      </c>
      <c r="E21" s="79">
        <v>18</v>
      </c>
      <c r="F21" s="18" t="str">
        <f>'LEG A'!F21</f>
        <v>BIRSTALL MEN</v>
      </c>
      <c r="G21" s="29" t="s">
        <v>529</v>
      </c>
      <c r="H21" s="19">
        <f>IF('LEG L'!I21&lt;'LEG L'!H2,'LEG L'!I21,'LEG L'!H2)</f>
        <v>0.3576388888888889</v>
      </c>
      <c r="I21" s="71">
        <f>VLOOKUP(E4:E43,$B4:$C43,2,FALSE)</f>
        <v>0.3915393518518519</v>
      </c>
      <c r="J21" s="8">
        <f t="shared" si="0"/>
        <v>0.03390046296296301</v>
      </c>
      <c r="K21" s="19">
        <f>'LEG L'!K21+J21</f>
        <v>0.4449074074074075</v>
      </c>
      <c r="L21" s="11"/>
      <c r="M21" s="54">
        <v>18</v>
      </c>
      <c r="N21" s="54" t="s">
        <v>60</v>
      </c>
      <c r="O21" s="54" t="s">
        <v>514</v>
      </c>
      <c r="P21" s="55">
        <v>0.03423611111111108</v>
      </c>
      <c r="Q21" s="53"/>
      <c r="R21" s="54">
        <v>18</v>
      </c>
      <c r="S21" s="54" t="s">
        <v>68</v>
      </c>
      <c r="T21" s="55">
        <v>0.4561921296296297</v>
      </c>
    </row>
    <row r="22" spans="2:20" ht="15">
      <c r="B22" s="61">
        <v>10</v>
      </c>
      <c r="C22" s="65">
        <v>0.3920601851851852</v>
      </c>
      <c r="E22" s="79">
        <v>19</v>
      </c>
      <c r="F22" s="18" t="str">
        <f>'LEG A'!F22</f>
        <v>ROADHOGGS MEN</v>
      </c>
      <c r="G22" s="29" t="s">
        <v>512</v>
      </c>
      <c r="H22" s="19">
        <f>IF('LEG L'!I22&lt;'LEG L'!H2,'LEG L'!I22,'LEG L'!H2)</f>
        <v>0.3576388888888889</v>
      </c>
      <c r="I22" s="71">
        <f>VLOOKUP(E4:E43,$B4:$C43,2,FALSE)</f>
        <v>0.3922337962962963</v>
      </c>
      <c r="J22" s="8">
        <f t="shared" si="0"/>
        <v>0.034594907407407394</v>
      </c>
      <c r="K22" s="19">
        <f>'LEG L'!K22+J22</f>
        <v>0.43743055555555554</v>
      </c>
      <c r="L22" s="11"/>
      <c r="M22" s="54">
        <v>19</v>
      </c>
      <c r="N22" s="54" t="s">
        <v>49</v>
      </c>
      <c r="O22" s="54" t="s">
        <v>504</v>
      </c>
      <c r="P22" s="55">
        <v>0.03442129629629631</v>
      </c>
      <c r="Q22" s="53"/>
      <c r="R22" s="54">
        <v>19</v>
      </c>
      <c r="S22" s="54" t="s">
        <v>54</v>
      </c>
      <c r="T22" s="55">
        <v>0.46275462962962965</v>
      </c>
    </row>
    <row r="23" spans="2:20" ht="15">
      <c r="B23" s="61">
        <v>11</v>
      </c>
      <c r="C23" s="65">
        <v>0.39212962962962966</v>
      </c>
      <c r="E23" s="79">
        <v>20</v>
      </c>
      <c r="F23" s="18" t="str">
        <f>'LEG A'!F23</f>
        <v>WEST END MIXED A</v>
      </c>
      <c r="G23" s="29" t="s">
        <v>513</v>
      </c>
      <c r="H23" s="19">
        <f>IF('LEG L'!I23&lt;'LEG L'!H2,'LEG L'!I23,'LEG L'!H2)</f>
        <v>0.3576388888888889</v>
      </c>
      <c r="I23" s="71">
        <f>VLOOKUP(E4:E43,$B4:$C43,2,FALSE)</f>
        <v>0.3870023148148148</v>
      </c>
      <c r="J23" s="8">
        <f t="shared" si="0"/>
        <v>0.02936342592592589</v>
      </c>
      <c r="K23" s="19">
        <f>'LEG L'!K23+J23</f>
        <v>0.4270717592592592</v>
      </c>
      <c r="L23" s="11"/>
      <c r="M23" s="54">
        <v>20</v>
      </c>
      <c r="N23" s="54" t="s">
        <v>50</v>
      </c>
      <c r="O23" s="54" t="s">
        <v>505</v>
      </c>
      <c r="P23" s="55">
        <v>0.034490740740740766</v>
      </c>
      <c r="Q23" s="53"/>
      <c r="R23" s="54">
        <v>20</v>
      </c>
      <c r="S23" s="54" t="s">
        <v>74</v>
      </c>
      <c r="T23" s="55">
        <v>0.4671875</v>
      </c>
    </row>
    <row r="24" spans="2:20" ht="15">
      <c r="B24" s="61">
        <v>19</v>
      </c>
      <c r="C24" s="65">
        <v>0.3922337962962963</v>
      </c>
      <c r="E24" s="79">
        <v>21</v>
      </c>
      <c r="F24" s="18" t="str">
        <f>'LEG A'!F24</f>
        <v>WEST END MIXED B</v>
      </c>
      <c r="G24" s="29" t="s">
        <v>514</v>
      </c>
      <c r="H24" s="19">
        <f>IF('LEG L'!I24&lt;'LEG L'!H2,'LEG L'!I24,'LEG L'!H2)</f>
        <v>0.3576388888888889</v>
      </c>
      <c r="I24" s="71">
        <f>VLOOKUP(E4:E43,$B4:$C43,2,FALSE)</f>
        <v>0.391875</v>
      </c>
      <c r="J24" s="8">
        <f t="shared" si="0"/>
        <v>0.03423611111111108</v>
      </c>
      <c r="K24" s="19">
        <f>'LEG L'!K24+J24</f>
        <v>0.49782407407407403</v>
      </c>
      <c r="L24" s="11"/>
      <c r="M24" s="100">
        <v>21</v>
      </c>
      <c r="N24" s="100" t="s">
        <v>58</v>
      </c>
      <c r="O24" s="100" t="s">
        <v>512</v>
      </c>
      <c r="P24" s="101">
        <v>0.034594907407407394</v>
      </c>
      <c r="Q24" s="53"/>
      <c r="R24" s="54">
        <v>21</v>
      </c>
      <c r="S24" s="54" t="s">
        <v>75</v>
      </c>
      <c r="T24" s="55">
        <v>0.47224537037037045</v>
      </c>
    </row>
    <row r="25" spans="2:20" ht="15">
      <c r="B25" s="61">
        <v>15</v>
      </c>
      <c r="C25" s="65">
        <v>0.39230324074074074</v>
      </c>
      <c r="E25" s="79">
        <v>22</v>
      </c>
      <c r="F25" s="18" t="str">
        <f>'LEG A'!F25</f>
        <v>WEST END MIXED C</v>
      </c>
      <c r="G25" s="29" t="s">
        <v>515</v>
      </c>
      <c r="H25" s="19">
        <f>IF('LEG L'!I25&lt;'LEG L'!H2,'LEG L'!I25,'LEG L'!H2)</f>
        <v>0.3576388888888889</v>
      </c>
      <c r="I25" s="71">
        <f>VLOOKUP(E4:E43,$B4:$C43,2,FALSE)</f>
        <v>0.3931481481481482</v>
      </c>
      <c r="J25" s="8">
        <f t="shared" si="0"/>
        <v>0.035509259259259296</v>
      </c>
      <c r="K25" s="19">
        <f>'LEG L'!K25+J25</f>
        <v>0.516539351851852</v>
      </c>
      <c r="L25" s="11"/>
      <c r="M25" s="54">
        <v>22</v>
      </c>
      <c r="N25" s="54" t="s">
        <v>54</v>
      </c>
      <c r="O25" s="54" t="s">
        <v>509</v>
      </c>
      <c r="P25" s="55">
        <v>0.03466435185185185</v>
      </c>
      <c r="Q25" s="53"/>
      <c r="R25" s="54">
        <v>22</v>
      </c>
      <c r="S25" s="54" t="s">
        <v>55</v>
      </c>
      <c r="T25" s="55">
        <v>0.4848263888888889</v>
      </c>
    </row>
    <row r="26" spans="2:20" ht="15">
      <c r="B26" s="61">
        <v>16</v>
      </c>
      <c r="C26" s="65">
        <v>0.39238425925925924</v>
      </c>
      <c r="E26" s="79">
        <v>23</v>
      </c>
      <c r="F26" s="18" t="str">
        <f>'LEG A'!F26</f>
        <v>WEST END MIXED D</v>
      </c>
      <c r="G26" s="29" t="s">
        <v>516</v>
      </c>
      <c r="H26" s="19">
        <f>IF('LEG L'!I26&lt;'LEG L'!H2,'LEG L'!I26,'LEG L'!H2)</f>
        <v>0.3576388888888889</v>
      </c>
      <c r="I26" s="71">
        <f>VLOOKUP(E4:E43,$B4:$C43,2,FALSE)</f>
        <v>0.3935300925925926</v>
      </c>
      <c r="J26" s="8">
        <f t="shared" si="0"/>
        <v>0.03589120370370369</v>
      </c>
      <c r="K26" s="19">
        <f>'LEG L'!K26+J26</f>
        <v>0.5014467592592593</v>
      </c>
      <c r="L26" s="11"/>
      <c r="M26" s="54">
        <v>23</v>
      </c>
      <c r="N26" s="54" t="s">
        <v>55</v>
      </c>
      <c r="O26" s="54" t="s">
        <v>510</v>
      </c>
      <c r="P26" s="55">
        <v>0.03474537037037034</v>
      </c>
      <c r="Q26" s="53"/>
      <c r="R26" s="54">
        <v>23</v>
      </c>
      <c r="S26" s="54" t="s">
        <v>43</v>
      </c>
      <c r="T26" s="55">
        <v>0.48836805555555557</v>
      </c>
    </row>
    <row r="27" spans="2:20" ht="15">
      <c r="B27" s="61">
        <v>29</v>
      </c>
      <c r="C27" s="65">
        <v>0.3925810185185185</v>
      </c>
      <c r="E27" s="79">
        <v>24</v>
      </c>
      <c r="F27" s="18" t="str">
        <f>'LEG A'!F27</f>
        <v>SHEPSHED MEN</v>
      </c>
      <c r="G27" s="29" t="s">
        <v>517</v>
      </c>
      <c r="H27" s="19">
        <f>IF('LEG L'!I27&lt;'LEG L'!H2,'LEG L'!I27,'LEG L'!H2)</f>
        <v>0.3576388888888889</v>
      </c>
      <c r="I27" s="71">
        <f>VLOOKUP(E4:E43,$B4:$C43,2,FALSE)</f>
        <v>0.38711805555555556</v>
      </c>
      <c r="J27" s="8">
        <f t="shared" si="0"/>
        <v>0.029479166666666667</v>
      </c>
      <c r="K27" s="19">
        <f>'LEG L'!K27+J27</f>
        <v>0.40062499999999995</v>
      </c>
      <c r="L27" s="11"/>
      <c r="M27" s="54">
        <v>24</v>
      </c>
      <c r="N27" s="54" t="s">
        <v>68</v>
      </c>
      <c r="O27" s="54" t="s">
        <v>522</v>
      </c>
      <c r="P27" s="55">
        <v>0.034942129629629615</v>
      </c>
      <c r="Q27" s="53"/>
      <c r="R27" s="54">
        <v>24</v>
      </c>
      <c r="S27" s="54" t="s">
        <v>47</v>
      </c>
      <c r="T27" s="55">
        <v>0.49199074074074073</v>
      </c>
    </row>
    <row r="28" spans="2:20" ht="15">
      <c r="B28" s="61">
        <v>27</v>
      </c>
      <c r="C28" s="65">
        <v>0.3927199074074074</v>
      </c>
      <c r="E28" s="79">
        <v>25</v>
      </c>
      <c r="F28" s="18" t="str">
        <f>'LEG A'!F28</f>
        <v>SHEPSHED MIXED</v>
      </c>
      <c r="G28" s="29" t="s">
        <v>518</v>
      </c>
      <c r="H28" s="19">
        <f>IF('LEG L'!I28&lt;'LEG L'!H2,'LEG L'!I28,'LEG L'!H2)</f>
        <v>0.3576388888888889</v>
      </c>
      <c r="I28" s="71">
        <f>VLOOKUP(E4:E43,$B4:$C43,2,FALSE)</f>
        <v>0.39141203703703703</v>
      </c>
      <c r="J28" s="8">
        <f t="shared" si="0"/>
        <v>0.033773148148148135</v>
      </c>
      <c r="K28" s="19">
        <f>'LEG L'!K28+J28</f>
        <v>0.5257986111111111</v>
      </c>
      <c r="L28" s="11"/>
      <c r="M28" s="54">
        <v>25</v>
      </c>
      <c r="N28" s="54" t="s">
        <v>66</v>
      </c>
      <c r="O28" s="54" t="s">
        <v>520</v>
      </c>
      <c r="P28" s="55">
        <v>0.035081018518518525</v>
      </c>
      <c r="Q28" s="53"/>
      <c r="R28" s="54">
        <v>25</v>
      </c>
      <c r="S28" s="54" t="s">
        <v>50</v>
      </c>
      <c r="T28" s="55">
        <v>0.49504629629629643</v>
      </c>
    </row>
    <row r="29" spans="2:20" ht="15">
      <c r="B29" s="61">
        <v>22</v>
      </c>
      <c r="C29" s="65">
        <v>0.3931481481481482</v>
      </c>
      <c r="E29" s="79">
        <v>26</v>
      </c>
      <c r="F29" s="18" t="str">
        <f>'LEG A'!F29</f>
        <v>OWLS MEN</v>
      </c>
      <c r="G29" s="29" t="s">
        <v>519</v>
      </c>
      <c r="H29" s="19">
        <f>IF('LEG L'!I29&lt;'LEG L'!H2,'LEG L'!I29,'LEG L'!H2)</f>
        <v>0.3576388888888889</v>
      </c>
      <c r="I29" s="71">
        <f>VLOOKUP(E4:E43,$B4:$C43,2,FALSE)</f>
        <v>0.38902777777777775</v>
      </c>
      <c r="J29" s="8">
        <f t="shared" si="0"/>
        <v>0.031388888888888855</v>
      </c>
      <c r="K29" s="19">
        <f>'LEG L'!K29+J29</f>
        <v>0.4058564814814815</v>
      </c>
      <c r="L29" s="11"/>
      <c r="M29" s="54">
        <v>26</v>
      </c>
      <c r="N29" s="54" t="s">
        <v>61</v>
      </c>
      <c r="O29" s="54" t="s">
        <v>515</v>
      </c>
      <c r="P29" s="55">
        <v>0.035509259259259296</v>
      </c>
      <c r="Q29" s="53"/>
      <c r="R29" s="54">
        <v>26</v>
      </c>
      <c r="S29" s="54" t="s">
        <v>60</v>
      </c>
      <c r="T29" s="55">
        <v>0.49782407407407403</v>
      </c>
    </row>
    <row r="30" spans="2:20" ht="15">
      <c r="B30" s="61">
        <v>23</v>
      </c>
      <c r="C30" s="65">
        <v>0.3935300925925926</v>
      </c>
      <c r="E30" s="79">
        <v>27</v>
      </c>
      <c r="F30" s="18" t="str">
        <f>'LEG A'!F30</f>
        <v>OWLS MIXED</v>
      </c>
      <c r="G30" s="29" t="s">
        <v>520</v>
      </c>
      <c r="H30" s="19">
        <f>IF('LEG L'!I30&lt;'LEG L'!H2,'LEG L'!I30,'LEG L'!H2)</f>
        <v>0.3576388888888889</v>
      </c>
      <c r="I30" s="71">
        <f>VLOOKUP(E4:E43,$B4:$C43,2,FALSE)</f>
        <v>0.3927199074074074</v>
      </c>
      <c r="J30" s="8">
        <f t="shared" si="0"/>
        <v>0.035081018518518525</v>
      </c>
      <c r="K30" s="19">
        <f>'LEG L'!K30+J30</f>
        <v>0.45054398148148145</v>
      </c>
      <c r="L30" s="11"/>
      <c r="M30" s="54">
        <v>27</v>
      </c>
      <c r="N30" s="54" t="s">
        <v>62</v>
      </c>
      <c r="O30" s="54" t="s">
        <v>516</v>
      </c>
      <c r="P30" s="55">
        <v>0.03589120370370369</v>
      </c>
      <c r="Q30" s="53"/>
      <c r="R30" s="54">
        <v>27</v>
      </c>
      <c r="S30" s="54" t="s">
        <v>62</v>
      </c>
      <c r="T30" s="55">
        <v>0.5014467592592593</v>
      </c>
    </row>
    <row r="31" spans="2:20" ht="15">
      <c r="B31" s="61">
        <v>35</v>
      </c>
      <c r="C31" s="65">
        <v>0.39369212962962963</v>
      </c>
      <c r="E31" s="79">
        <v>28</v>
      </c>
      <c r="F31" s="18" t="str">
        <f>'LEG A'!F31</f>
        <v>HUNCOTE MIXED A</v>
      </c>
      <c r="G31" s="29" t="s">
        <v>521</v>
      </c>
      <c r="H31" s="19">
        <f>IF('LEG L'!I31&lt;'LEG L'!H2,'LEG L'!I31,'LEG L'!H2)</f>
        <v>0.3576388888888889</v>
      </c>
      <c r="I31" s="71">
        <f>VLOOKUP(E4:E43,$B4:$C43,2,FALSE)</f>
        <v>0.387025462962963</v>
      </c>
      <c r="J31" s="8">
        <f t="shared" si="0"/>
        <v>0.02938657407407408</v>
      </c>
      <c r="K31" s="19">
        <f>'LEG L'!K31+J31</f>
        <v>0.41207175925925926</v>
      </c>
      <c r="L31" s="11"/>
      <c r="M31" s="54">
        <v>28</v>
      </c>
      <c r="N31" s="54" t="s">
        <v>74</v>
      </c>
      <c r="O31" s="54" t="s">
        <v>527</v>
      </c>
      <c r="P31" s="55">
        <v>0.03605324074074073</v>
      </c>
      <c r="Q31" s="53"/>
      <c r="R31" s="54">
        <v>28</v>
      </c>
      <c r="S31" s="54" t="s">
        <v>71</v>
      </c>
      <c r="T31" s="55">
        <v>0.513773148148148</v>
      </c>
    </row>
    <row r="32" spans="2:20" ht="15">
      <c r="B32" s="62">
        <v>3</v>
      </c>
      <c r="C32" s="65">
        <v>0.3940277777777778</v>
      </c>
      <c r="E32" s="79">
        <v>29</v>
      </c>
      <c r="F32" s="18" t="str">
        <f>'LEG A'!F32</f>
        <v>HUNCOTE MIXED B</v>
      </c>
      <c r="G32" s="29" t="s">
        <v>522</v>
      </c>
      <c r="H32" s="19">
        <f>IF('LEG L'!I32&lt;'LEG L'!H2,'LEG L'!I32,'LEG L'!H2)</f>
        <v>0.3576388888888889</v>
      </c>
      <c r="I32" s="71">
        <f>VLOOKUP(E4:E43,$B4:$C43,2,FALSE)</f>
        <v>0.3925810185185185</v>
      </c>
      <c r="J32" s="8">
        <f t="shared" si="0"/>
        <v>0.034942129629629615</v>
      </c>
      <c r="K32" s="19">
        <f>'LEG L'!K32+J32</f>
        <v>0.4561921296296297</v>
      </c>
      <c r="L32" s="11"/>
      <c r="M32" s="54">
        <v>29</v>
      </c>
      <c r="N32" s="54" t="s">
        <v>43</v>
      </c>
      <c r="O32" s="54" t="s">
        <v>498</v>
      </c>
      <c r="P32" s="55">
        <v>0.036388888888888915</v>
      </c>
      <c r="R32" s="54">
        <v>29</v>
      </c>
      <c r="S32" s="54" t="s">
        <v>49</v>
      </c>
      <c r="T32" s="55">
        <v>0.5153587962962962</v>
      </c>
    </row>
    <row r="33" spans="2:20" ht="15">
      <c r="B33" s="62">
        <v>1</v>
      </c>
      <c r="C33" s="65">
        <v>0.3948726851851852</v>
      </c>
      <c r="E33" s="79">
        <v>30</v>
      </c>
      <c r="F33" s="18" t="str">
        <f>'LEG A'!F33</f>
        <v>DESFORD MEN</v>
      </c>
      <c r="G33" s="29" t="s">
        <v>142</v>
      </c>
      <c r="H33" s="19">
        <f>IF('LEG L'!I33&lt;'LEG L'!H2,'LEG L'!I33,'LEG L'!H2)</f>
        <v>0.3576388888888889</v>
      </c>
      <c r="I33" s="71">
        <f>VLOOKUP(E4:E43,$B4:$C43,2,FALSE)</f>
        <v>0.39103009259259264</v>
      </c>
      <c r="J33" s="8">
        <f t="shared" si="0"/>
        <v>0.03339120370370374</v>
      </c>
      <c r="K33" s="19">
        <f>'LEG L'!K33+J33</f>
        <v>0.44201388888888904</v>
      </c>
      <c r="L33" s="11"/>
      <c r="M33" s="54">
        <v>30</v>
      </c>
      <c r="N33" s="54" t="s">
        <v>42</v>
      </c>
      <c r="O33" s="54" t="s">
        <v>496</v>
      </c>
      <c r="P33" s="55">
        <v>0.037233796296296306</v>
      </c>
      <c r="R33" s="54">
        <v>30</v>
      </c>
      <c r="S33" s="54" t="s">
        <v>61</v>
      </c>
      <c r="T33" s="55">
        <v>0.516539351851852</v>
      </c>
    </row>
    <row r="34" spans="2:20" ht="15">
      <c r="B34" s="62">
        <v>7</v>
      </c>
      <c r="C34" s="65">
        <v>0.39868055555555554</v>
      </c>
      <c r="E34" s="79">
        <v>31</v>
      </c>
      <c r="F34" s="18" t="str">
        <f>'LEG A'!F34</f>
        <v>DESFORD MIXED A</v>
      </c>
      <c r="G34" s="29" t="s">
        <v>523</v>
      </c>
      <c r="H34" s="19">
        <f>IF('LEG L'!I34&lt;'LEG L'!H2,'LEG L'!I34,'LEG L'!H2)</f>
        <v>0.3576388888888889</v>
      </c>
      <c r="I34" s="71">
        <f>VLOOKUP(E4:E43,$B4:$C43,2,FALSE)</f>
        <v>0.3996527777777778</v>
      </c>
      <c r="J34" s="8">
        <f t="shared" si="0"/>
        <v>0.042013888888888906</v>
      </c>
      <c r="K34" s="19">
        <f>'LEG L'!K34+J34</f>
        <v>0.5400462962962962</v>
      </c>
      <c r="L34" s="11"/>
      <c r="M34" s="54">
        <v>31</v>
      </c>
      <c r="N34" s="54" t="s">
        <v>47</v>
      </c>
      <c r="O34" s="54" t="s">
        <v>502</v>
      </c>
      <c r="P34" s="55">
        <v>0.04104166666666664</v>
      </c>
      <c r="R34" s="54">
        <v>31</v>
      </c>
      <c r="S34" s="54" t="s">
        <v>64</v>
      </c>
      <c r="T34" s="55">
        <v>0.5257986111111111</v>
      </c>
    </row>
    <row r="35" spans="2:20" ht="15">
      <c r="B35" s="62">
        <v>33</v>
      </c>
      <c r="C35" s="65">
        <v>0.39934027777777775</v>
      </c>
      <c r="E35" s="79">
        <v>32</v>
      </c>
      <c r="F35" s="18" t="str">
        <f>'LEG A'!F35</f>
        <v>DESFORD MIXED B</v>
      </c>
      <c r="G35" s="29" t="s">
        <v>524</v>
      </c>
      <c r="H35" s="19">
        <f>IF('LEG L'!I35&lt;'LEG L'!H2,'LEG L'!I35,'LEG L'!H2)</f>
        <v>0.3576388888888889</v>
      </c>
      <c r="I35" s="71">
        <f>VLOOKUP(E4:E43,$B4:$C43,2,FALSE)</f>
        <v>0.3913773148148148</v>
      </c>
      <c r="J35" s="8">
        <f t="shared" si="0"/>
        <v>0.03373842592592591</v>
      </c>
      <c r="K35" s="19">
        <f>'LEG L'!K35+J35</f>
        <v>0.513773148148148</v>
      </c>
      <c r="L35" s="11"/>
      <c r="M35" s="54">
        <v>32</v>
      </c>
      <c r="N35" s="54" t="s">
        <v>72</v>
      </c>
      <c r="O35" s="54" t="s">
        <v>525</v>
      </c>
      <c r="P35" s="55">
        <v>0.04170138888888886</v>
      </c>
      <c r="R35" s="54">
        <v>32</v>
      </c>
      <c r="S35" s="54" t="s">
        <v>52</v>
      </c>
      <c r="T35" s="55">
        <v>0.5372800925925926</v>
      </c>
    </row>
    <row r="36" spans="2:20" ht="15">
      <c r="B36" s="62">
        <v>31</v>
      </c>
      <c r="C36" s="65">
        <v>0.3996527777777778</v>
      </c>
      <c r="E36" s="79">
        <v>33</v>
      </c>
      <c r="F36" s="18" t="str">
        <f>'LEG A'!F36</f>
        <v>BIRSTALL MIXED</v>
      </c>
      <c r="G36" s="29" t="s">
        <v>525</v>
      </c>
      <c r="H36" s="19">
        <f>IF('LEG L'!I36&lt;'LEG L'!H2,'LEG L'!I36,'LEG L'!H2)</f>
        <v>0.3576388888888889</v>
      </c>
      <c r="I36" s="71">
        <f>VLOOKUP(E4:E43,$B4:$C43,2,FALSE)</f>
        <v>0.39934027777777775</v>
      </c>
      <c r="J36" s="8">
        <f t="shared" si="0"/>
        <v>0.04170138888888886</v>
      </c>
      <c r="K36" s="19">
        <f>'LEG L'!K36+J36</f>
        <v>0.5534259259259259</v>
      </c>
      <c r="L36" s="11"/>
      <c r="M36" s="54">
        <v>33</v>
      </c>
      <c r="N36" s="54" t="s">
        <v>70</v>
      </c>
      <c r="O36" s="54" t="s">
        <v>523</v>
      </c>
      <c r="P36" s="55">
        <v>0.042013888888888906</v>
      </c>
      <c r="R36" s="54">
        <v>33</v>
      </c>
      <c r="S36" s="54" t="s">
        <v>70</v>
      </c>
      <c r="T36" s="55">
        <v>0.5400462962962962</v>
      </c>
    </row>
    <row r="37" spans="2:20" ht="15">
      <c r="B37" s="62">
        <v>17</v>
      </c>
      <c r="C37" s="65">
        <v>0.40024305555555556</v>
      </c>
      <c r="E37" s="79">
        <v>34</v>
      </c>
      <c r="F37" s="18" t="str">
        <f>'LEG A'!F37</f>
        <v>HARBOROUGH MEN</v>
      </c>
      <c r="G37" s="29" t="s">
        <v>526</v>
      </c>
      <c r="H37" s="19">
        <f>IF('LEG L'!I37&lt;'LEG L'!H2,'LEG L'!I37,'LEG L'!H2)</f>
        <v>0.3576388888888889</v>
      </c>
      <c r="I37" s="71">
        <f>VLOOKUP(E4:E43,$B4:$C43,2,FALSE)</f>
        <v>0.38817129629629626</v>
      </c>
      <c r="J37" s="8">
        <f t="shared" si="0"/>
        <v>0.03053240740740737</v>
      </c>
      <c r="K37" s="19">
        <f>'LEG L'!K37+J37</f>
        <v>0.3891782407407407</v>
      </c>
      <c r="L37" s="11"/>
      <c r="M37" s="54">
        <v>34</v>
      </c>
      <c r="N37" s="54" t="s">
        <v>56</v>
      </c>
      <c r="O37" s="54" t="s">
        <v>511</v>
      </c>
      <c r="P37" s="55">
        <v>0.042604166666666665</v>
      </c>
      <c r="R37" s="54">
        <v>34</v>
      </c>
      <c r="S37" s="54" t="s">
        <v>72</v>
      </c>
      <c r="T37" s="55">
        <v>0.5534259259259259</v>
      </c>
    </row>
    <row r="38" spans="2:20" ht="15">
      <c r="B38" s="62">
        <v>13</v>
      </c>
      <c r="C38" s="65">
        <v>0.4018865740740741</v>
      </c>
      <c r="E38" s="79">
        <v>35</v>
      </c>
      <c r="F38" s="18" t="str">
        <f>'LEG A'!F38</f>
        <v>HARBOROUGH MIXED</v>
      </c>
      <c r="G38" s="29" t="s">
        <v>527</v>
      </c>
      <c r="H38" s="19">
        <f>IF('LEG L'!I38&lt;'LEG L'!H2,'LEG L'!I38,'LEG L'!H2)</f>
        <v>0.3576388888888889</v>
      </c>
      <c r="I38" s="71">
        <f>VLOOKUP(E4:E43,$B4:$C43,2,FALSE)</f>
        <v>0.39369212962962963</v>
      </c>
      <c r="J38" s="8">
        <f t="shared" si="0"/>
        <v>0.03605324074074073</v>
      </c>
      <c r="K38" s="19">
        <f>'LEG L'!K38+J38</f>
        <v>0.4671875</v>
      </c>
      <c r="L38" s="11"/>
      <c r="M38" s="54">
        <v>35</v>
      </c>
      <c r="N38" s="54" t="s">
        <v>52</v>
      </c>
      <c r="O38" s="54" t="s">
        <v>507</v>
      </c>
      <c r="P38" s="55">
        <v>0.04424768518518518</v>
      </c>
      <c r="R38" s="54">
        <v>35</v>
      </c>
      <c r="S38" s="54" t="s">
        <v>56</v>
      </c>
      <c r="T38" s="55">
        <v>0.5839467592592592</v>
      </c>
    </row>
    <row r="39" spans="2:20" ht="15">
      <c r="B39" s="62"/>
      <c r="C39" s="65"/>
      <c r="E39" s="79">
        <v>36</v>
      </c>
      <c r="F39" s="18" t="str">
        <f>'LEG A'!F39</f>
        <v>HEMITAGE ODDS</v>
      </c>
      <c r="G39" s="29" t="s">
        <v>528</v>
      </c>
      <c r="H39" s="19">
        <f>IF('LEG L'!I39&lt;'LEG L'!H2,'LEG L'!I39,'LEG L'!H2)</f>
        <v>0.3576388888888889</v>
      </c>
      <c r="I39" s="71">
        <f>VLOOKUP(E4:E43,$B4:$C43,2,FALSE)</f>
        <v>0.38625</v>
      </c>
      <c r="J39" s="8">
        <f t="shared" si="0"/>
        <v>0.028611111111111087</v>
      </c>
      <c r="K39" s="19">
        <f>'LEG L'!K39+J39</f>
        <v>0.47224537037037045</v>
      </c>
      <c r="L39" s="11"/>
      <c r="M39" s="54">
        <v>36</v>
      </c>
      <c r="N39" s="54">
        <v>0</v>
      </c>
      <c r="O39" s="54"/>
      <c r="P39" s="55" t="e">
        <v>#N/A</v>
      </c>
      <c r="R39" s="54">
        <v>36</v>
      </c>
      <c r="S39" s="54">
        <v>0</v>
      </c>
      <c r="T39" s="55" t="e">
        <v>#N/A</v>
      </c>
    </row>
    <row r="40" spans="2:20" ht="15">
      <c r="B40" s="62"/>
      <c r="C40" s="65"/>
      <c r="E40" s="79">
        <v>37</v>
      </c>
      <c r="F40" s="18">
        <f>'LEG A'!F40</f>
        <v>0</v>
      </c>
      <c r="G40" s="29"/>
      <c r="H40" s="19" t="e">
        <f>IF('LEG L'!I40&lt;'LEG L'!H2,'LEG L'!I40,'LEG L'!H2)</f>
        <v>#N/A</v>
      </c>
      <c r="I40" s="71" t="e">
        <f>VLOOKUP(E4:E43,$B4:$C43,2,FALSE)</f>
        <v>#N/A</v>
      </c>
      <c r="J40" s="8" t="e">
        <f t="shared" si="0"/>
        <v>#N/A</v>
      </c>
      <c r="K40" s="19" t="e">
        <f>'LEG L'!K40+J40</f>
        <v>#N/A</v>
      </c>
      <c r="L40" s="11"/>
      <c r="M40" s="54">
        <v>37</v>
      </c>
      <c r="N40" s="54">
        <v>0</v>
      </c>
      <c r="O40" s="54"/>
      <c r="P40" s="55" t="e">
        <v>#N/A</v>
      </c>
      <c r="R40" s="54">
        <v>37</v>
      </c>
      <c r="S40" s="54">
        <v>0</v>
      </c>
      <c r="T40" s="55" t="e">
        <v>#N/A</v>
      </c>
    </row>
    <row r="41" spans="2:20" ht="15">
      <c r="B41" s="62"/>
      <c r="C41" s="65"/>
      <c r="E41" s="79">
        <v>38</v>
      </c>
      <c r="F41" s="18">
        <f>'LEG A'!F41</f>
        <v>0</v>
      </c>
      <c r="G41" s="29"/>
      <c r="H41" s="19" t="e">
        <f>IF('LEG L'!I41&lt;'LEG L'!H2,'LEG L'!I41,'LEG L'!H2)</f>
        <v>#N/A</v>
      </c>
      <c r="I41" s="71" t="e">
        <f>VLOOKUP(E4:E43,$B4:$C43,2,FALSE)</f>
        <v>#N/A</v>
      </c>
      <c r="J41" s="8" t="e">
        <f t="shared" si="0"/>
        <v>#N/A</v>
      </c>
      <c r="K41" s="19" t="e">
        <f>'LEG L'!K41+J41</f>
        <v>#N/A</v>
      </c>
      <c r="L41" s="11"/>
      <c r="M41" s="54">
        <v>38</v>
      </c>
      <c r="N41" s="54">
        <v>0</v>
      </c>
      <c r="O41" s="54"/>
      <c r="P41" s="55" t="e">
        <v>#N/A</v>
      </c>
      <c r="R41" s="54">
        <v>38</v>
      </c>
      <c r="S41" s="54">
        <v>0</v>
      </c>
      <c r="T41" s="55" t="e">
        <v>#N/A</v>
      </c>
    </row>
    <row r="42" spans="2:20" ht="15">
      <c r="B42" s="62"/>
      <c r="C42" s="65"/>
      <c r="E42" s="79">
        <v>39</v>
      </c>
      <c r="F42" s="18">
        <f>'LEG A'!F42</f>
        <v>0</v>
      </c>
      <c r="G42" s="29"/>
      <c r="H42" s="19" t="e">
        <f>IF('LEG L'!I42&lt;'LEG L'!H2,'LEG L'!I42,'LEG L'!H2)</f>
        <v>#N/A</v>
      </c>
      <c r="I42" s="71" t="e">
        <f>VLOOKUP(E4:E43,$B4:$C43,2,FALSE)</f>
        <v>#N/A</v>
      </c>
      <c r="J42" s="8" t="e">
        <f t="shared" si="0"/>
        <v>#N/A</v>
      </c>
      <c r="K42" s="19" t="e">
        <f>'LEG L'!K42+J42</f>
        <v>#N/A</v>
      </c>
      <c r="L42" s="11"/>
      <c r="M42" s="54">
        <v>39</v>
      </c>
      <c r="N42" s="54">
        <v>0</v>
      </c>
      <c r="O42" s="54"/>
      <c r="P42" s="55" t="e">
        <v>#N/A</v>
      </c>
      <c r="R42" s="54">
        <v>39</v>
      </c>
      <c r="S42" s="54">
        <v>0</v>
      </c>
      <c r="T42" s="55" t="e">
        <v>#N/A</v>
      </c>
    </row>
    <row r="43" spans="2:20" ht="15">
      <c r="B43" s="62"/>
      <c r="C43" s="65"/>
      <c r="E43" s="79">
        <v>40</v>
      </c>
      <c r="F43" s="18">
        <f>'LEG A'!F43</f>
        <v>0</v>
      </c>
      <c r="G43" s="29"/>
      <c r="H43" s="19" t="e">
        <f>IF('LEG L'!I43&lt;'LEG L'!H2,'LEG L'!I43,'LEG L'!H2)</f>
        <v>#N/A</v>
      </c>
      <c r="I43" s="71" t="e">
        <f>VLOOKUP(E4:E43,$B4:$C43,2,FALSE)</f>
        <v>#N/A</v>
      </c>
      <c r="J43" s="8" t="e">
        <f t="shared" si="0"/>
        <v>#N/A</v>
      </c>
      <c r="K43" s="19" t="e">
        <f>'LEG L'!K43+J43</f>
        <v>#N/A</v>
      </c>
      <c r="L43" s="11"/>
      <c r="M43" s="54">
        <v>40</v>
      </c>
      <c r="N43" s="54">
        <v>0</v>
      </c>
      <c r="O43" s="54"/>
      <c r="P43" s="55" t="e">
        <v>#N/A</v>
      </c>
      <c r="R43" s="54">
        <v>40</v>
      </c>
      <c r="S43" s="54">
        <v>0</v>
      </c>
      <c r="T43" s="55" t="e">
        <v>#N/A</v>
      </c>
    </row>
    <row r="44" spans="6:12" ht="14.25">
      <c r="F44" s="11"/>
      <c r="G44" s="27"/>
      <c r="H44" s="12"/>
      <c r="I44" s="69"/>
      <c r="J44" s="12"/>
      <c r="K44" s="12"/>
      <c r="L44" s="11"/>
    </row>
    <row r="45" spans="6:12" ht="14.25">
      <c r="F45" s="11"/>
      <c r="G45" s="27"/>
      <c r="H45" s="12"/>
      <c r="I45" s="69"/>
      <c r="J45" s="12"/>
      <c r="K45" s="12"/>
      <c r="L45" s="11"/>
    </row>
    <row r="46" spans="6:12" ht="14.25">
      <c r="F46" s="11"/>
      <c r="G46" s="27"/>
      <c r="H46" s="12"/>
      <c r="I46" s="69"/>
      <c r="J46" s="12"/>
      <c r="K46" s="12"/>
      <c r="L46" s="11"/>
    </row>
    <row r="47" spans="6:12" ht="14.25">
      <c r="F47" s="11"/>
      <c r="G47" s="27"/>
      <c r="H47" s="12"/>
      <c r="I47" s="69"/>
      <c r="J47" s="12"/>
      <c r="K47" s="12"/>
      <c r="L47" s="11"/>
    </row>
    <row r="48" spans="6:12" ht="14.25">
      <c r="F48" s="11"/>
      <c r="G48" s="27"/>
      <c r="H48" s="12"/>
      <c r="I48" s="69"/>
      <c r="J48" s="12"/>
      <c r="K48" s="12"/>
      <c r="L48" s="11"/>
    </row>
    <row r="49" spans="6:12" ht="14.25">
      <c r="F49" s="11"/>
      <c r="G49" s="27"/>
      <c r="H49" s="12"/>
      <c r="I49" s="69"/>
      <c r="J49" s="12"/>
      <c r="K49" s="12"/>
      <c r="L49" s="11"/>
    </row>
    <row r="50" spans="6:12" ht="14.25">
      <c r="F50" s="11"/>
      <c r="G50" s="27"/>
      <c r="H50" s="12"/>
      <c r="I50" s="69"/>
      <c r="J50" s="12"/>
      <c r="K50" s="12"/>
      <c r="L50" s="11"/>
    </row>
    <row r="51" spans="6:12" ht="14.25">
      <c r="F51" s="11"/>
      <c r="G51" s="27"/>
      <c r="H51" s="12"/>
      <c r="I51" s="69"/>
      <c r="J51" s="12"/>
      <c r="K51" s="12"/>
      <c r="L51" s="11"/>
    </row>
    <row r="52" spans="6:12" ht="14.25">
      <c r="F52" s="11"/>
      <c r="G52" s="27"/>
      <c r="H52" s="12"/>
      <c r="I52" s="69"/>
      <c r="J52" s="12"/>
      <c r="K52" s="12"/>
      <c r="L52" s="11"/>
    </row>
    <row r="53" spans="6:12" ht="14.25">
      <c r="F53" s="11"/>
      <c r="G53" s="27"/>
      <c r="H53" s="12"/>
      <c r="I53" s="69"/>
      <c r="J53" s="12"/>
      <c r="K53" s="12"/>
      <c r="L53" s="11"/>
    </row>
  </sheetData>
  <sheetProtection/>
  <mergeCells count="2">
    <mergeCell ref="B2:C2"/>
    <mergeCell ref="R2:S2"/>
  </mergeCells>
  <printOptions horizontalCentered="1" verticalCentered="1"/>
  <pageMargins left="0.5905511811023623" right="0.7480314960629921" top="0.7874015748031497" bottom="0.5905511811023623" header="0.5118110236220472" footer="0.5118110236220472"/>
  <pageSetup horizontalDpi="300" verticalDpi="300" orientation="landscape" paperSize="9" scale="80" r:id="rId1"/>
  <headerFooter alignWithMargins="0">
    <oddHeader>&amp;C&amp;"Arial,Bold"&amp;12&amp;UROUND LEICESTER RELAY 2008 - LEG M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B3:Q40"/>
  <sheetViews>
    <sheetView zoomScalePageLayoutView="0" workbookViewId="0" topLeftCell="A3">
      <selection activeCell="B3" sqref="B3:P38"/>
    </sheetView>
  </sheetViews>
  <sheetFormatPr defaultColWidth="9.140625" defaultRowHeight="10.5" customHeight="1"/>
  <cols>
    <col min="2" max="2" width="25.00390625" style="0" customWidth="1"/>
    <col min="3" max="6" width="8.00390625" style="63" customWidth="1"/>
    <col min="7" max="8" width="7.8515625" style="63" customWidth="1"/>
    <col min="9" max="9" width="8.00390625" style="63" customWidth="1"/>
    <col min="10" max="10" width="7.8515625" style="63" customWidth="1"/>
    <col min="11" max="11" width="7.8515625" style="63" bestFit="1" customWidth="1"/>
    <col min="12" max="14" width="7.8515625" style="63" customWidth="1"/>
    <col min="15" max="15" width="8.421875" style="63" customWidth="1"/>
    <col min="16" max="16" width="8.7109375" style="63" customWidth="1"/>
    <col min="17" max="17" width="9.140625" style="36" customWidth="1"/>
  </cols>
  <sheetData>
    <row r="3" spans="2:17" ht="10.5" customHeight="1">
      <c r="B3" s="72" t="s">
        <v>0</v>
      </c>
      <c r="C3" s="73" t="s">
        <v>11</v>
      </c>
      <c r="D3" s="74" t="s">
        <v>12</v>
      </c>
      <c r="E3" s="74" t="s">
        <v>13</v>
      </c>
      <c r="F3" s="74" t="s">
        <v>14</v>
      </c>
      <c r="G3" s="74" t="s">
        <v>15</v>
      </c>
      <c r="H3" s="74" t="s">
        <v>16</v>
      </c>
      <c r="I3" s="74" t="s">
        <v>17</v>
      </c>
      <c r="J3" s="74" t="s">
        <v>18</v>
      </c>
      <c r="K3" s="74" t="s">
        <v>19</v>
      </c>
      <c r="L3" s="74" t="s">
        <v>20</v>
      </c>
      <c r="M3" s="74" t="s">
        <v>21</v>
      </c>
      <c r="N3" s="74" t="s">
        <v>22</v>
      </c>
      <c r="O3" s="74" t="s">
        <v>23</v>
      </c>
      <c r="P3" s="73" t="s">
        <v>10</v>
      </c>
      <c r="Q3"/>
    </row>
    <row r="4" spans="2:17" ht="10.5" customHeight="1">
      <c r="B4" s="75" t="str">
        <f>'LEG A'!F4</f>
        <v>HUNCOTE MENS </v>
      </c>
      <c r="C4" s="76">
        <f>'LEG A'!H4</f>
        <v>0.03530092592592592</v>
      </c>
      <c r="D4" s="76">
        <f>'LEG B'!J4</f>
        <v>0.029907407407407403</v>
      </c>
      <c r="E4" s="76">
        <f>'LEG C'!J4</f>
        <v>0.032141203703703713</v>
      </c>
      <c r="F4" s="76">
        <f>'LEG D'!J4</f>
        <v>0.02978009259259258</v>
      </c>
      <c r="G4" s="76">
        <f>'LEG E'!J4</f>
        <v>0.030543981481481478</v>
      </c>
      <c r="H4" s="76">
        <f>'LEG F'!J4</f>
        <v>0.04418981481481482</v>
      </c>
      <c r="I4" s="76">
        <f>'LEG G'!J4</f>
        <v>0.03543981481481484</v>
      </c>
      <c r="J4" s="76">
        <f>'LEG H'!J4</f>
        <v>0.03438657407407408</v>
      </c>
      <c r="K4" s="76">
        <f>'LEG I'!J4</f>
        <v>0.02990740740740741</v>
      </c>
      <c r="L4" s="76">
        <f>'LEG J'!J4</f>
        <v>0.03824074074074074</v>
      </c>
      <c r="M4" s="76">
        <f>'LEG K'!J4</f>
        <v>0.037835648148148104</v>
      </c>
      <c r="N4" s="76">
        <f>'LEG L'!J4</f>
        <v>0.036469907407407465</v>
      </c>
      <c r="O4" s="76">
        <f>'LEG M'!J4</f>
        <v>0.037233796296296306</v>
      </c>
      <c r="P4" s="76">
        <f>'LEG M'!K4</f>
        <v>0.4513773148148149</v>
      </c>
      <c r="Q4"/>
    </row>
    <row r="5" spans="2:17" ht="10.5" customHeight="1">
      <c r="B5" s="75" t="str">
        <f>'LEG A'!F5</f>
        <v>CORITANIANS</v>
      </c>
      <c r="C5" s="76">
        <f>'LEG A'!H5</f>
        <v>0.03239583333333333</v>
      </c>
      <c r="D5" s="76">
        <f>'LEG B'!J5</f>
        <v>0.02237268518518519</v>
      </c>
      <c r="E5" s="76">
        <f>'LEG C'!J5</f>
        <v>0.025983796296296297</v>
      </c>
      <c r="F5" s="76">
        <f>'LEG D'!J5</f>
        <v>0.021041666666666667</v>
      </c>
      <c r="G5" s="76">
        <f>'LEG E'!J5</f>
        <v>0.02601851851851851</v>
      </c>
      <c r="H5" s="76">
        <f>'LEG F'!J5</f>
        <v>0.03541666666666668</v>
      </c>
      <c r="I5" s="76">
        <f>'LEG G'!J5</f>
        <v>0.029432870370370345</v>
      </c>
      <c r="J5" s="76">
        <f>'LEG H'!J5</f>
        <v>0.028344907407407416</v>
      </c>
      <c r="K5" s="76">
        <f>'LEG I'!J5</f>
        <v>0.02472222222222223</v>
      </c>
      <c r="L5" s="76">
        <f>'LEG J'!J5</f>
        <v>0.03562499999999996</v>
      </c>
      <c r="M5" s="76">
        <f>'LEG K'!J5</f>
        <v>0.03366898148148151</v>
      </c>
      <c r="N5" s="76">
        <f>'LEG L'!J5</f>
        <v>0.03233796296296293</v>
      </c>
      <c r="O5" s="76">
        <f>'LEG M'!J5</f>
        <v>0.02751157407407412</v>
      </c>
      <c r="P5" s="76">
        <f>'LEG M'!K5</f>
        <v>0.3748726851851852</v>
      </c>
      <c r="Q5"/>
    </row>
    <row r="6" spans="2:17" ht="10.5" customHeight="1">
      <c r="B6" s="75" t="str">
        <f>'LEG A'!F6</f>
        <v>BIRSTALL LADIES</v>
      </c>
      <c r="C6" s="76">
        <f>'LEG A'!H6</f>
        <v>0.038356481481481484</v>
      </c>
      <c r="D6" s="76">
        <f>'LEG B'!J6</f>
        <v>0.03629629629629629</v>
      </c>
      <c r="E6" s="76">
        <f>'LEG C'!J6</f>
        <v>0.030625000000000013</v>
      </c>
      <c r="F6" s="76">
        <f>'LEG D'!J6</f>
        <v>0.03487268518518519</v>
      </c>
      <c r="G6" s="76">
        <f>'LEG E'!J6</f>
        <v>0.034884259259259254</v>
      </c>
      <c r="H6" s="76">
        <f>'LEG F'!J6</f>
        <v>0.04731481481481481</v>
      </c>
      <c r="I6" s="76">
        <f>'LEG G'!J6</f>
        <v>0.03744212962962962</v>
      </c>
      <c r="J6" s="76">
        <f>'LEG H'!J6</f>
        <v>0.038958333333333345</v>
      </c>
      <c r="K6" s="76">
        <f>'LEG I'!J6</f>
        <v>0.036828703703703725</v>
      </c>
      <c r="L6" s="76">
        <f>'LEG J'!J6</f>
        <v>0.03798611111111111</v>
      </c>
      <c r="M6" s="76">
        <f>'LEG K'!J6</f>
        <v>0.03773148148148148</v>
      </c>
      <c r="N6" s="76">
        <f>'LEG L'!J6</f>
        <v>0.04068287037037038</v>
      </c>
      <c r="O6" s="76">
        <f>'LEG M'!J6</f>
        <v>0.036388888888888915</v>
      </c>
      <c r="P6" s="76">
        <f>'LEG M'!K6</f>
        <v>0.48836805555555557</v>
      </c>
      <c r="Q6"/>
    </row>
    <row r="7" spans="2:17" ht="10.5" customHeight="1">
      <c r="B7" s="75" t="str">
        <f>'LEG A'!F7</f>
        <v> BARROW MIXED A</v>
      </c>
      <c r="C7" s="76">
        <f>'LEG A'!H7</f>
        <v>0.03027777777777778</v>
      </c>
      <c r="D7" s="76">
        <f>'LEG B'!J7</f>
        <v>0.025949074074074076</v>
      </c>
      <c r="E7" s="76">
        <f>'LEG C'!J7</f>
        <v>0.028043981481481482</v>
      </c>
      <c r="F7" s="76">
        <f>'LEG D'!J7</f>
        <v>0.0292361111111111</v>
      </c>
      <c r="G7" s="76">
        <f>'LEG E'!J7</f>
        <v>0.030486111111111117</v>
      </c>
      <c r="H7" s="76">
        <f>'LEG F'!J7</f>
        <v>0.03733796296296296</v>
      </c>
      <c r="I7" s="76">
        <f>'LEG G'!J7</f>
        <v>0.032349537037037024</v>
      </c>
      <c r="J7" s="76">
        <f>'LEG H'!J7</f>
        <v>0.02906249999999999</v>
      </c>
      <c r="K7" s="76">
        <f>'LEG I'!J7</f>
        <v>0.026747685185185194</v>
      </c>
      <c r="L7" s="76">
        <f>'LEG J'!J7</f>
        <v>0.03518518518518521</v>
      </c>
      <c r="M7" s="76">
        <f>'LEG K'!J7</f>
        <v>0.03302083333333333</v>
      </c>
      <c r="N7" s="76">
        <f>'LEG L'!J7</f>
        <v>0.028749999999999998</v>
      </c>
      <c r="O7" s="76">
        <f>'LEG M'!J7</f>
        <v>0.02923611111111113</v>
      </c>
      <c r="P7" s="76">
        <f>'LEG M'!K7</f>
        <v>0.3956828703703704</v>
      </c>
      <c r="Q7"/>
    </row>
    <row r="8" spans="2:17" ht="10.5" customHeight="1">
      <c r="B8" s="75" t="str">
        <f>'LEG A'!F8</f>
        <v>LEICESTER TRI MENS</v>
      </c>
      <c r="C8" s="76">
        <f>'LEG A'!H8</f>
        <v>0.029699074074074072</v>
      </c>
      <c r="D8" s="76">
        <f>'LEG B'!J8</f>
        <v>0.028020833333333335</v>
      </c>
      <c r="E8" s="76">
        <f>'LEG C'!J8</f>
        <v>0.027314814814814826</v>
      </c>
      <c r="F8" s="76">
        <f>'LEG D'!J8</f>
        <v>0.024525462962962943</v>
      </c>
      <c r="G8" s="76">
        <f>'LEG E'!J8</f>
        <v>0.024641203703703707</v>
      </c>
      <c r="H8" s="76">
        <f>'LEG F'!J8</f>
        <v>0.04165509259259259</v>
      </c>
      <c r="I8" s="76">
        <f>'LEG G'!J8</f>
        <v>0.03471064814814817</v>
      </c>
      <c r="J8" s="76">
        <f>'LEG H'!J8</f>
        <v>0.03373842592592591</v>
      </c>
      <c r="K8" s="76">
        <f>'LEG I'!J8</f>
        <v>0.029340277777777757</v>
      </c>
      <c r="L8" s="76">
        <f>'LEG J'!J8</f>
        <v>0.03373842592592596</v>
      </c>
      <c r="M8" s="76">
        <f>'LEG K'!J8</f>
        <v>0.029039351851851858</v>
      </c>
      <c r="N8" s="76">
        <f>'LEG L'!J8</f>
        <v>0.030150462962962976</v>
      </c>
      <c r="O8" s="76">
        <f>'LEG M'!J8</f>
        <v>0.02999999999999997</v>
      </c>
      <c r="P8" s="76">
        <f>'LEG M'!K8</f>
        <v>0.3965740740740741</v>
      </c>
      <c r="Q8"/>
    </row>
    <row r="9" spans="2:17" ht="10.5" customHeight="1">
      <c r="B9" s="75" t="str">
        <f>'LEG A'!F9</f>
        <v>HINCKLEY MIXED A</v>
      </c>
      <c r="C9" s="76">
        <f>'LEG A'!H9</f>
        <v>0.03289351851851852</v>
      </c>
      <c r="D9" s="76">
        <f>'LEG B'!J9</f>
        <v>0.027662037037037034</v>
      </c>
      <c r="E9" s="76">
        <f>'LEG C'!J9</f>
        <v>0.025439814814814818</v>
      </c>
      <c r="F9" s="76">
        <f>'LEG D'!J9</f>
        <v>0.029687500000000006</v>
      </c>
      <c r="G9" s="76">
        <f>'LEG E'!J9</f>
        <v>0.028668981481481462</v>
      </c>
      <c r="H9" s="76">
        <f>'LEG F'!J9</f>
        <v>0.04109953703703706</v>
      </c>
      <c r="I9" s="76">
        <f>'LEG G'!J9</f>
        <v>0.03831018518518517</v>
      </c>
      <c r="J9" s="76">
        <f>'LEG H'!J9</f>
        <v>0.03136574074074078</v>
      </c>
      <c r="K9" s="76">
        <f>'LEG I'!J9</f>
        <v>0.029953703703703677</v>
      </c>
      <c r="L9" s="76">
        <f>'LEG J'!J9</f>
        <v>0.042604166666666665</v>
      </c>
      <c r="M9" s="76">
        <f>'LEG K'!J9</f>
        <v>0.0315509259259259</v>
      </c>
      <c r="N9" s="76">
        <f>'LEG L'!J9</f>
        <v>0.03844907407407411</v>
      </c>
      <c r="O9" s="76">
        <f>'LEG M'!J9</f>
        <v>0.03340277777777778</v>
      </c>
      <c r="P9" s="76">
        <f>'LEG M'!K9</f>
        <v>0.431087962962963</v>
      </c>
      <c r="Q9"/>
    </row>
    <row r="10" spans="2:17" ht="10.5" customHeight="1">
      <c r="B10" s="75" t="str">
        <f>'LEG A'!F10</f>
        <v>HINCKLEY MIXED B</v>
      </c>
      <c r="C10" s="76">
        <f>'LEG A'!H10</f>
        <v>0.045891203703703705</v>
      </c>
      <c r="D10" s="76">
        <f>'LEG B'!J10</f>
        <v>0.035219907407407415</v>
      </c>
      <c r="E10" s="76">
        <f>'LEG C'!J10</f>
        <v>0.04052083333333331</v>
      </c>
      <c r="F10" s="76">
        <f>'LEG D'!J10</f>
        <v>0.0275925925925926</v>
      </c>
      <c r="G10" s="76">
        <f>'LEG E'!J10</f>
        <v>0.03127314814814812</v>
      </c>
      <c r="H10" s="76">
        <f>'LEG F'!J10</f>
        <v>0.04836805555555557</v>
      </c>
      <c r="I10" s="76">
        <f>'LEG G'!J10</f>
        <v>0.03657407407407409</v>
      </c>
      <c r="J10" s="76">
        <f>'LEG H'!J10</f>
        <v>0.03687500000000002</v>
      </c>
      <c r="K10" s="76">
        <f>'LEG I'!J10</f>
        <v>0.03126157407407404</v>
      </c>
      <c r="L10" s="76">
        <f>'LEG J'!J10</f>
        <v>0.04481481481481486</v>
      </c>
      <c r="M10" s="76">
        <f>'LEG K'!J10</f>
        <v>0.03756944444444449</v>
      </c>
      <c r="N10" s="76">
        <f>'LEG L'!J10</f>
        <v>0.03498842592592588</v>
      </c>
      <c r="O10" s="76">
        <f>'LEG M'!J10</f>
        <v>0.04104166666666664</v>
      </c>
      <c r="P10" s="76">
        <f>'LEG M'!K10</f>
        <v>0.49199074074074073</v>
      </c>
      <c r="Q10"/>
    </row>
    <row r="11" spans="2:17" ht="10.5" customHeight="1">
      <c r="B11" s="75">
        <f>'LEG A'!F11</f>
        <v>0</v>
      </c>
      <c r="C11" s="76" t="e">
        <f>'LEG A'!H11</f>
        <v>#N/A</v>
      </c>
      <c r="D11" s="76" t="e">
        <f>'LEG B'!J11</f>
        <v>#N/A</v>
      </c>
      <c r="E11" s="76" t="e">
        <f>'LEG C'!J11</f>
        <v>#N/A</v>
      </c>
      <c r="F11" s="76" t="e">
        <f>'LEG D'!J11</f>
        <v>#N/A</v>
      </c>
      <c r="G11" s="76" t="e">
        <f>'LEG E'!J11</f>
        <v>#N/A</v>
      </c>
      <c r="H11" s="76" t="e">
        <f>'LEG F'!J11</f>
        <v>#N/A</v>
      </c>
      <c r="I11" s="76" t="e">
        <f>'LEG G'!J11</f>
        <v>#N/A</v>
      </c>
      <c r="J11" s="76" t="e">
        <f>'LEG H'!J11</f>
        <v>#N/A</v>
      </c>
      <c r="K11" s="76" t="e">
        <f>'LEG I'!J11</f>
        <v>#N/A</v>
      </c>
      <c r="L11" s="76" t="e">
        <f>'LEG J'!J11</f>
        <v>#N/A</v>
      </c>
      <c r="M11" s="76" t="e">
        <f>'LEG K'!J11</f>
        <v>#N/A</v>
      </c>
      <c r="N11" s="76" t="e">
        <f>'LEG L'!J11</f>
        <v>#N/A</v>
      </c>
      <c r="O11" s="76" t="e">
        <f>'LEG M'!J11</f>
        <v>#N/A</v>
      </c>
      <c r="P11" s="76" t="e">
        <f>'LEG M'!K11</f>
        <v>#N/A</v>
      </c>
      <c r="Q11"/>
    </row>
    <row r="12" spans="2:17" ht="10.5" customHeight="1">
      <c r="B12" s="75" t="str">
        <f>'LEG A'!F12</f>
        <v>BARROW MIXED B</v>
      </c>
      <c r="C12" s="76">
        <f>'LEG A'!H12</f>
        <v>0.034618055555555555</v>
      </c>
      <c r="D12" s="76">
        <f>'LEG B'!J12</f>
        <v>0.032094907407407405</v>
      </c>
      <c r="E12" s="76">
        <f>'LEG C'!J12</f>
        <v>0.028611111111111115</v>
      </c>
      <c r="F12" s="76">
        <f>'LEG D'!J12</f>
        <v>0.02606481481481482</v>
      </c>
      <c r="G12" s="76">
        <f>'LEG E'!J12</f>
        <v>0.033749999999999974</v>
      </c>
      <c r="H12" s="76">
        <f>'LEG F'!J12</f>
        <v>0.03934027777777779</v>
      </c>
      <c r="I12" s="76">
        <f>'LEG G'!J12</f>
        <v>0.035</v>
      </c>
      <c r="J12" s="76">
        <f>'LEG H'!J12</f>
        <v>0.03335648148148149</v>
      </c>
      <c r="K12" s="76">
        <f>'LEG I'!J12</f>
        <v>0.030497685185185197</v>
      </c>
      <c r="L12" s="76">
        <f>'LEG J'!J12</f>
        <v>0.042615740740740704</v>
      </c>
      <c r="M12" s="76">
        <f>'LEG K'!J12</f>
        <v>0.03380787037037036</v>
      </c>
      <c r="N12" s="76">
        <f>'LEG L'!J12</f>
        <v>0.04164351851851855</v>
      </c>
      <c r="O12" s="76">
        <f>'LEG M'!J12</f>
        <v>0.03332175925925929</v>
      </c>
      <c r="P12" s="76">
        <f>'LEG M'!K12</f>
        <v>0.4447222222222223</v>
      </c>
      <c r="Q12"/>
    </row>
    <row r="13" spans="2:17" ht="10.5" customHeight="1">
      <c r="B13" s="75" t="str">
        <f>'LEG A'!F13</f>
        <v>BARROW MIXED C</v>
      </c>
      <c r="C13" s="76">
        <f>'LEG A'!H13</f>
        <v>0.041701388888888885</v>
      </c>
      <c r="D13" s="76">
        <f>'LEG B'!J13</f>
        <v>0.033101851851851855</v>
      </c>
      <c r="E13" s="76">
        <f>'LEG C'!J13</f>
        <v>0.0350462962962963</v>
      </c>
      <c r="F13" s="76">
        <f>'LEG D'!J13</f>
        <v>0.03306712962962963</v>
      </c>
      <c r="G13" s="76">
        <f>'LEG E'!J13</f>
        <v>0.03155092592592593</v>
      </c>
      <c r="H13" s="76">
        <f>'LEG F'!J13</f>
        <v>0.053182870370370366</v>
      </c>
      <c r="I13" s="76">
        <f>'LEG G'!J13</f>
        <v>0.04673611111111112</v>
      </c>
      <c r="J13" s="76">
        <f>'LEG H'!J13</f>
        <v>0.04614583333333336</v>
      </c>
      <c r="K13" s="76">
        <f>'LEG I'!J13</f>
        <v>0.034849537037037026</v>
      </c>
      <c r="L13" s="76">
        <f>'LEG J'!J13</f>
        <v>0.040069444444444435</v>
      </c>
      <c r="M13" s="76">
        <f>'LEG K'!J13</f>
        <v>0.04670138888888892</v>
      </c>
      <c r="N13" s="76">
        <f>'LEG L'!J13</f>
        <v>0.03878472222222218</v>
      </c>
      <c r="O13" s="76">
        <f>'LEG M'!J13</f>
        <v>0.03442129629629631</v>
      </c>
      <c r="P13" s="76">
        <f>'LEG M'!K13</f>
        <v>0.5153587962962962</v>
      </c>
      <c r="Q13"/>
    </row>
    <row r="14" spans="2:17" ht="10.5" customHeight="1">
      <c r="B14" s="75" t="str">
        <f>'LEG A'!F14</f>
        <v>LEICESTER TRI MIXED</v>
      </c>
      <c r="C14" s="76">
        <f>'LEG A'!H14</f>
        <v>0.03571759259259259</v>
      </c>
      <c r="D14" s="76">
        <f>'LEG B'!J14</f>
        <v>0.04369212962962962</v>
      </c>
      <c r="E14" s="76">
        <f>'LEG C'!J14</f>
        <v>0.034756944444444465</v>
      </c>
      <c r="F14" s="76">
        <f>'LEG D'!J14</f>
        <v>0.027465277777777783</v>
      </c>
      <c r="G14" s="76">
        <f>'LEG E'!J14</f>
        <v>0.035</v>
      </c>
      <c r="H14" s="76">
        <f>'LEG F'!J14</f>
        <v>0.045405092592592594</v>
      </c>
      <c r="I14" s="76">
        <f>'LEG G'!J14</f>
        <v>0.05342592592592593</v>
      </c>
      <c r="J14" s="76">
        <f>'LEG H'!J14</f>
        <v>0.03766203703703705</v>
      </c>
      <c r="K14" s="76">
        <f>'LEG I'!J14</f>
        <v>0.02850694444444446</v>
      </c>
      <c r="L14" s="76">
        <f>'LEG J'!J14</f>
        <v>0.03909722222222217</v>
      </c>
      <c r="M14" s="76">
        <f>'LEG K'!J14</f>
        <v>0.04033564814814816</v>
      </c>
      <c r="N14" s="76">
        <f>'LEG L'!J14</f>
        <v>0.03949074074074077</v>
      </c>
      <c r="O14" s="76">
        <f>'LEG M'!J14</f>
        <v>0.034490740740740766</v>
      </c>
      <c r="P14" s="76">
        <f>'LEG M'!K14</f>
        <v>0.49504629629629643</v>
      </c>
      <c r="Q14"/>
    </row>
    <row r="15" spans="2:17" ht="10.5" customHeight="1">
      <c r="B15" s="75" t="str">
        <f>'LEG A'!F15</f>
        <v>FLECKNEY/KIBWORTH A</v>
      </c>
      <c r="C15" s="76">
        <f>'LEG A'!H15</f>
        <v>0.032673611111111105</v>
      </c>
      <c r="D15" s="76">
        <f>'LEG B'!J15</f>
        <v>0.03277777777777779</v>
      </c>
      <c r="E15" s="76">
        <f>'LEG C'!J15</f>
        <v>0.03751157407407407</v>
      </c>
      <c r="F15" s="76">
        <f>'LEG D'!J15</f>
        <v>0.026249999999999996</v>
      </c>
      <c r="G15" s="76">
        <f>'LEG E'!J15</f>
        <v>0.030023148148148132</v>
      </c>
      <c r="H15" s="76">
        <f>'LEG F'!J15</f>
        <v>0.03756944444444443</v>
      </c>
      <c r="I15" s="76">
        <f>'LEG G'!J15</f>
        <v>0.037175925925925946</v>
      </c>
      <c r="J15" s="76">
        <f>'LEG H'!J15</f>
        <v>0.03387731481481482</v>
      </c>
      <c r="K15" s="76">
        <f>'LEG I'!J15</f>
        <v>0.031701388888888876</v>
      </c>
      <c r="L15" s="76">
        <f>'LEG J'!J15</f>
        <v>0.04413194444444446</v>
      </c>
      <c r="M15" s="76">
        <f>'LEG K'!J15</f>
        <v>0.035219907407407436</v>
      </c>
      <c r="N15" s="76">
        <f>'LEG L'!J15</f>
        <v>0.0309490740740741</v>
      </c>
      <c r="O15" s="76">
        <f>'LEG M'!J15</f>
        <v>0.031238425925925906</v>
      </c>
      <c r="P15" s="76">
        <f>'LEG M'!K15</f>
        <v>0.441099537037037</v>
      </c>
      <c r="Q15"/>
    </row>
    <row r="16" spans="2:17" ht="10.5" customHeight="1">
      <c r="B16" s="75" t="str">
        <f>'LEG A'!F16</f>
        <v>FLECKNEY/KIBWORTH B</v>
      </c>
      <c r="C16" s="76">
        <f>'LEG A'!H16</f>
        <v>0.050625</v>
      </c>
      <c r="D16" s="76">
        <f>'LEG B'!J16</f>
        <v>0.030740740740740735</v>
      </c>
      <c r="E16" s="76">
        <f>'LEG C'!J16</f>
        <v>0.03671296296296296</v>
      </c>
      <c r="F16" s="76">
        <f>'LEG D'!J16</f>
        <v>0.034039351851851835</v>
      </c>
      <c r="G16" s="76">
        <f>'LEG E'!J16</f>
        <v>0.03491898148148148</v>
      </c>
      <c r="H16" s="76">
        <f>'LEG F'!J16</f>
        <v>0.055046296296296315</v>
      </c>
      <c r="I16" s="76">
        <f>'LEG G'!J16</f>
        <v>0.04603009259259258</v>
      </c>
      <c r="J16" s="76">
        <f>'LEG H'!J16</f>
        <v>0.04844907407407409</v>
      </c>
      <c r="K16" s="76">
        <f>'LEG I'!J16</f>
        <v>0.03915509259259259</v>
      </c>
      <c r="L16" s="76">
        <f>'LEG J'!J16</f>
        <v>0.03737268518518516</v>
      </c>
      <c r="M16" s="76">
        <f>'LEG K'!J16</f>
        <v>0.04165509259259259</v>
      </c>
      <c r="N16" s="76">
        <f>'LEG L'!J16</f>
        <v>0.038287037037037064</v>
      </c>
      <c r="O16" s="76">
        <f>'LEG M'!J16</f>
        <v>0.04424768518518518</v>
      </c>
      <c r="P16" s="76">
        <f>'LEG M'!K16</f>
        <v>0.5372800925925926</v>
      </c>
      <c r="Q16"/>
    </row>
    <row r="17" spans="2:17" ht="10.5" customHeight="1">
      <c r="B17" s="75" t="str">
        <f>'LEG A'!F17</f>
        <v>WREAKE MENS A</v>
      </c>
      <c r="C17" s="76">
        <f>'LEG A'!H17</f>
        <v>0.031481481481481485</v>
      </c>
      <c r="D17" s="76">
        <f>'LEG B'!J17</f>
        <v>0.026493055555555547</v>
      </c>
      <c r="E17" s="76">
        <f>'LEG C'!J17</f>
        <v>0.029212962962962954</v>
      </c>
      <c r="F17" s="76">
        <f>'LEG D'!J17</f>
        <v>0.025277777777777788</v>
      </c>
      <c r="G17" s="76">
        <f>'LEG E'!J17</f>
        <v>0.030138888888888896</v>
      </c>
      <c r="H17" s="76">
        <f>'LEG F'!J17</f>
        <v>0.03667824074074075</v>
      </c>
      <c r="I17" s="76">
        <f>'LEG G'!J17</f>
        <v>0.03328703703703703</v>
      </c>
      <c r="J17" s="76">
        <f>'LEG H'!J17</f>
        <v>0.035081018518518525</v>
      </c>
      <c r="K17" s="76">
        <f>'LEG I'!J17</f>
        <v>0.026666666666666644</v>
      </c>
      <c r="L17" s="76">
        <f>'LEG J'!J17</f>
        <v>0.03462962962962962</v>
      </c>
      <c r="M17" s="76">
        <f>'LEG K'!J17</f>
        <v>0.038854166666666634</v>
      </c>
      <c r="N17" s="76">
        <f>'LEG L'!J17</f>
        <v>0.03540509259259261</v>
      </c>
      <c r="O17" s="76">
        <f>'LEG M'!J17</f>
        <v>0.028854166666666625</v>
      </c>
      <c r="P17" s="76">
        <f>'LEG M'!K17</f>
        <v>0.4120601851851851</v>
      </c>
      <c r="Q17"/>
    </row>
    <row r="18" spans="2:17" ht="10.5" customHeight="1">
      <c r="B18" s="75" t="str">
        <f>'LEG A'!F18</f>
        <v>WREAKE MENS B</v>
      </c>
      <c r="C18" s="76">
        <f>'LEG A'!H18</f>
        <v>0.03304398148148149</v>
      </c>
      <c r="D18" s="76">
        <f>'LEG B'!J18</f>
        <v>0.03174768518518518</v>
      </c>
      <c r="E18" s="76">
        <f>'LEG C'!J18</f>
        <v>0.042719907407407415</v>
      </c>
      <c r="F18" s="76">
        <f>'LEG D'!J18</f>
        <v>0.027372685185185167</v>
      </c>
      <c r="G18" s="76">
        <f>'LEG E'!J18</f>
        <v>0.02817129629629629</v>
      </c>
      <c r="H18" s="76">
        <f>'LEG F'!J18</f>
        <v>0.0415277777777778</v>
      </c>
      <c r="I18" s="76">
        <f>'LEG G'!J18</f>
        <v>0.03653935185185184</v>
      </c>
      <c r="J18" s="76">
        <f>'LEG H'!J18</f>
        <v>0.037094907407407424</v>
      </c>
      <c r="K18" s="76">
        <f>'LEG I'!J18</f>
        <v>0.031238425925925906</v>
      </c>
      <c r="L18" s="76">
        <f>'LEG J'!J18</f>
        <v>0.04163194444444446</v>
      </c>
      <c r="M18" s="76">
        <f>'LEG K'!J18</f>
        <v>0.037256944444444495</v>
      </c>
      <c r="N18" s="76">
        <f>'LEG L'!J18</f>
        <v>0.03974537037037035</v>
      </c>
      <c r="O18" s="76">
        <f>'LEG M'!J18</f>
        <v>0.03466435185185185</v>
      </c>
      <c r="P18" s="76">
        <f>'LEG M'!K18</f>
        <v>0.46275462962962965</v>
      </c>
      <c r="Q18"/>
    </row>
    <row r="19" spans="2:17" ht="10.5" customHeight="1">
      <c r="B19" s="75" t="str">
        <f>'LEG A'!F19</f>
        <v>WREAKE LADIES A</v>
      </c>
      <c r="C19" s="76">
        <f>'LEG A'!H19</f>
        <v>0.037141203703703704</v>
      </c>
      <c r="D19" s="76">
        <f>'LEG B'!J19</f>
        <v>0.034340277777777775</v>
      </c>
      <c r="E19" s="76">
        <f>'LEG C'!J19</f>
        <v>0.037384259259259256</v>
      </c>
      <c r="F19" s="76">
        <f>'LEG D'!J19</f>
        <v>0.03241898148148148</v>
      </c>
      <c r="G19" s="76">
        <f>'LEG E'!J19</f>
        <v>0.030601851851851852</v>
      </c>
      <c r="H19" s="76">
        <f>'LEG F'!J19</f>
        <v>0.05099537037037036</v>
      </c>
      <c r="I19" s="76">
        <f>'LEG G'!J19</f>
        <v>0.040127314814814824</v>
      </c>
      <c r="J19" s="76">
        <f>'LEG H'!J19</f>
        <v>0.04015046296296296</v>
      </c>
      <c r="K19" s="76">
        <f>'LEG I'!J19</f>
        <v>0.03461805555555558</v>
      </c>
      <c r="L19" s="76">
        <f>'LEG J'!J19</f>
        <v>0.03729166666666667</v>
      </c>
      <c r="M19" s="76">
        <f>'LEG K'!J19</f>
        <v>0.0392245370370371</v>
      </c>
      <c r="N19" s="76">
        <f>'LEG L'!J19</f>
        <v>0.035787037037037006</v>
      </c>
      <c r="O19" s="76">
        <f>'LEG M'!J19</f>
        <v>0.03474537037037034</v>
      </c>
      <c r="P19" s="76">
        <f>'LEG M'!K19</f>
        <v>0.4848263888888889</v>
      </c>
      <c r="Q19"/>
    </row>
    <row r="20" spans="2:17" ht="10.5" customHeight="1">
      <c r="B20" s="75" t="str">
        <f>'LEG A'!F20</f>
        <v>WREAKE LADIES B</v>
      </c>
      <c r="C20" s="76">
        <f>'LEG A'!H20</f>
        <v>0.05184027777777778</v>
      </c>
      <c r="D20" s="76">
        <f>'LEG B'!J20</f>
        <v>0.03605324074074073</v>
      </c>
      <c r="E20" s="76">
        <f>'LEG C'!J20</f>
        <v>0.03950231481481484</v>
      </c>
      <c r="F20" s="76">
        <f>'LEG D'!J20</f>
        <v>0.03831018518518517</v>
      </c>
      <c r="G20" s="76">
        <f>'LEG E'!J20</f>
        <v>0.040856481481481466</v>
      </c>
      <c r="H20" s="76">
        <f>'LEG F'!J20</f>
        <v>0.06190972222222224</v>
      </c>
      <c r="I20" s="76">
        <f>'LEG G'!J20</f>
        <v>0.048668981481481494</v>
      </c>
      <c r="J20" s="76">
        <f>'LEG H'!J20</f>
        <v>0.0444097222222222</v>
      </c>
      <c r="K20" s="76">
        <f>'LEG I'!J20</f>
        <v>0.034641203703703716</v>
      </c>
      <c r="L20" s="76">
        <f>'LEG J'!J20</f>
        <v>0.04718750000000005</v>
      </c>
      <c r="M20" s="76">
        <f>'LEG K'!J20</f>
        <v>0.05003472222222227</v>
      </c>
      <c r="N20" s="76">
        <f>'LEG L'!J20</f>
        <v>0.0479282407407407</v>
      </c>
      <c r="O20" s="76">
        <f>'LEG M'!J20</f>
        <v>0.042604166666666665</v>
      </c>
      <c r="P20" s="76">
        <f>'LEG M'!K20</f>
        <v>0.5839467592592592</v>
      </c>
      <c r="Q20"/>
    </row>
    <row r="21" spans="2:17" ht="10.5" customHeight="1">
      <c r="B21" s="75" t="str">
        <f>'LEG A'!F21</f>
        <v>BIRSTALL MEN</v>
      </c>
      <c r="C21" s="76">
        <f>'LEG A'!H21</f>
        <v>0.04100694444444444</v>
      </c>
      <c r="D21" s="76">
        <f>'LEG B'!J21</f>
        <v>0.030439814814814822</v>
      </c>
      <c r="E21" s="76">
        <f>'LEG C'!J21</f>
        <v>0.03</v>
      </c>
      <c r="F21" s="76">
        <f>'LEG D'!J21</f>
        <v>0.02240740740740739</v>
      </c>
      <c r="G21" s="76">
        <f>'LEG E'!J21</f>
        <v>0.03099537037037038</v>
      </c>
      <c r="H21" s="76">
        <f>'LEG F'!J21</f>
        <v>0.039479166666666676</v>
      </c>
      <c r="I21" s="76">
        <f>'LEG G'!J21</f>
        <v>0.03950231481481481</v>
      </c>
      <c r="J21" s="76">
        <f>'LEG H'!J21</f>
        <v>0.04078703703703704</v>
      </c>
      <c r="K21" s="76">
        <f>'LEG I'!J21</f>
        <v>0.02827546296296296</v>
      </c>
      <c r="L21" s="76">
        <f>'LEG J'!J21</f>
        <v>0.038773148148148195</v>
      </c>
      <c r="M21" s="76">
        <f>'LEG K'!J21</f>
        <v>0.0376157407407407</v>
      </c>
      <c r="N21" s="76">
        <f>'LEG L'!J21</f>
        <v>0.03172453703703709</v>
      </c>
      <c r="O21" s="76">
        <f>'LEG M'!J21</f>
        <v>0.03390046296296301</v>
      </c>
      <c r="P21" s="76">
        <f>'LEG M'!K21</f>
        <v>0.4449074074074075</v>
      </c>
      <c r="Q21"/>
    </row>
    <row r="22" spans="2:17" ht="10.5" customHeight="1">
      <c r="B22" s="75" t="str">
        <f>'LEG A'!F22</f>
        <v>ROADHOGGS MEN</v>
      </c>
      <c r="C22" s="76">
        <f>'LEG A'!H22</f>
        <v>0.03513888888888889</v>
      </c>
      <c r="D22" s="76">
        <f>'LEG B'!J22</f>
        <v>0.029444444444444447</v>
      </c>
      <c r="E22" s="76">
        <f>'LEG C'!J22</f>
        <v>0.03148148148148147</v>
      </c>
      <c r="F22" s="76">
        <f>'LEG D'!J22</f>
        <v>0.02559027777777778</v>
      </c>
      <c r="G22" s="76">
        <f>'LEG E'!J22</f>
        <v>0.0267361111111111</v>
      </c>
      <c r="H22" s="76">
        <f>'LEG F'!J22</f>
        <v>0.04159722222222223</v>
      </c>
      <c r="I22" s="76">
        <f>'LEG G'!J22</f>
        <v>0.038090277777777765</v>
      </c>
      <c r="J22" s="76">
        <f>'LEG H'!J22</f>
        <v>0.03002314814814816</v>
      </c>
      <c r="K22" s="76">
        <f>'LEG I'!J22</f>
        <v>0.027442129629629636</v>
      </c>
      <c r="L22" s="76">
        <f>'LEG J'!J22</f>
        <v>0.04039351851851852</v>
      </c>
      <c r="M22" s="76">
        <f>'LEG K'!J22</f>
        <v>0.03717592592592589</v>
      </c>
      <c r="N22" s="76">
        <f>'LEG L'!J22</f>
        <v>0.039722222222222214</v>
      </c>
      <c r="O22" s="76">
        <f>'LEG M'!J22</f>
        <v>0.034594907407407394</v>
      </c>
      <c r="P22" s="76">
        <f>'LEG M'!K22</f>
        <v>0.43743055555555554</v>
      </c>
      <c r="Q22"/>
    </row>
    <row r="23" spans="2:17" ht="10.5" customHeight="1">
      <c r="B23" s="75" t="str">
        <f>'LEG A'!F23</f>
        <v>WEST END MIXED A</v>
      </c>
      <c r="C23" s="76">
        <f>'LEG A'!H23</f>
        <v>0.03344907407407407</v>
      </c>
      <c r="D23" s="76">
        <f>'LEG B'!J23</f>
        <v>0.032418981481481486</v>
      </c>
      <c r="E23" s="76">
        <f>'LEG C'!J23</f>
        <v>0.02971064814814814</v>
      </c>
      <c r="F23" s="76">
        <f>'LEG D'!J23</f>
        <v>0.0261111111111111</v>
      </c>
      <c r="G23" s="76">
        <f>'LEG E'!J23</f>
        <v>0.029490740740740748</v>
      </c>
      <c r="H23" s="76">
        <f>'LEG F'!J23</f>
        <v>0.0415277777777778</v>
      </c>
      <c r="I23" s="76">
        <f>'LEG G'!J23</f>
        <v>0.03916666666666663</v>
      </c>
      <c r="J23" s="76">
        <f>'LEG H'!J23</f>
        <v>0.030185185185185176</v>
      </c>
      <c r="K23" s="76">
        <f>'LEG I'!J23</f>
        <v>0.029097222222222274</v>
      </c>
      <c r="L23" s="76">
        <f>'LEG J'!J23</f>
        <v>0.03813657407407406</v>
      </c>
      <c r="M23" s="76">
        <f>'LEG K'!J23</f>
        <v>0.0362615740740741</v>
      </c>
      <c r="N23" s="76">
        <f>'LEG L'!J23</f>
        <v>0.03215277777777775</v>
      </c>
      <c r="O23" s="76">
        <f>'LEG M'!J23</f>
        <v>0.02936342592592589</v>
      </c>
      <c r="P23" s="76">
        <f>'LEG M'!K23</f>
        <v>0.4270717592592592</v>
      </c>
      <c r="Q23"/>
    </row>
    <row r="24" spans="2:17" ht="10.5" customHeight="1">
      <c r="B24" s="75" t="str">
        <f>'LEG A'!F24</f>
        <v>WEST END MIXED B</v>
      </c>
      <c r="C24" s="76">
        <f>'LEG A'!H24</f>
        <v>0.03547453703703704</v>
      </c>
      <c r="D24" s="76">
        <f>'LEG B'!J24</f>
        <v>0.0399537037037037</v>
      </c>
      <c r="E24" s="76">
        <f>'LEG C'!J24</f>
        <v>0.033298611111111126</v>
      </c>
      <c r="F24" s="76">
        <f>'LEG D'!J24</f>
        <v>0.0316087962962963</v>
      </c>
      <c r="G24" s="76">
        <f>'LEG E'!J24</f>
        <v>0.03474537037037036</v>
      </c>
      <c r="H24" s="76">
        <f>'LEG F'!J24</f>
        <v>0.04189814814814816</v>
      </c>
      <c r="I24" s="76">
        <f>'LEG G'!J24</f>
        <v>0.04554398148148148</v>
      </c>
      <c r="J24" s="76">
        <f>'LEG H'!J24</f>
        <v>0.043217592592592585</v>
      </c>
      <c r="K24" s="76">
        <f>'LEG I'!J24</f>
        <v>0.0367939814814815</v>
      </c>
      <c r="L24" s="76">
        <f>'LEG J'!J24</f>
        <v>0.0445949074074074</v>
      </c>
      <c r="M24" s="76">
        <f>'LEG K'!J24</f>
        <v>0.0415740740740741</v>
      </c>
      <c r="N24" s="76">
        <f>'LEG L'!J24</f>
        <v>0.0348842592592592</v>
      </c>
      <c r="O24" s="76">
        <f>'LEG M'!J24</f>
        <v>0.03423611111111108</v>
      </c>
      <c r="P24" s="76">
        <f>'LEG M'!K24</f>
        <v>0.49782407407407403</v>
      </c>
      <c r="Q24"/>
    </row>
    <row r="25" spans="2:17" ht="10.5" customHeight="1">
      <c r="B25" s="75" t="str">
        <f>'LEG A'!F25</f>
        <v>WEST END MIXED C</v>
      </c>
      <c r="C25" s="76">
        <f>'LEG A'!H25</f>
        <v>0.04579861111111111</v>
      </c>
      <c r="D25" s="76">
        <f>'LEG B'!J25</f>
        <v>0.03232638888888889</v>
      </c>
      <c r="E25" s="76">
        <f>'LEG C'!J25</f>
        <v>0.033263888888888885</v>
      </c>
      <c r="F25" s="76">
        <f>'LEG D'!J25</f>
        <v>0.0326273148148148</v>
      </c>
      <c r="G25" s="76">
        <f>'LEG E'!J25</f>
        <v>0.034282407407407414</v>
      </c>
      <c r="H25" s="76">
        <f>'LEG F'!J25</f>
        <v>0.043101851851851836</v>
      </c>
      <c r="I25" s="76">
        <f>'LEG G'!J25</f>
        <v>0.03868055555555558</v>
      </c>
      <c r="J25" s="76">
        <f>'LEG H'!J25</f>
        <v>0.05143518518518522</v>
      </c>
      <c r="K25" s="76">
        <f>'LEG I'!J25</f>
        <v>0.03531249999999997</v>
      </c>
      <c r="L25" s="76">
        <f>'LEG J'!J25</f>
        <v>0.044108796296296326</v>
      </c>
      <c r="M25" s="76">
        <f>'LEG K'!J25</f>
        <v>0.04586805555555562</v>
      </c>
      <c r="N25" s="76">
        <f>'LEG L'!J25</f>
        <v>0.04422453703703699</v>
      </c>
      <c r="O25" s="76">
        <f>'LEG M'!J25</f>
        <v>0.035509259259259296</v>
      </c>
      <c r="P25" s="76">
        <f>'LEG M'!K25</f>
        <v>0.516539351851852</v>
      </c>
      <c r="Q25"/>
    </row>
    <row r="26" spans="2:17" ht="10.5" customHeight="1">
      <c r="B26" s="75" t="str">
        <f>'LEG A'!F26</f>
        <v>WEST END MIXED D</v>
      </c>
      <c r="C26" s="76">
        <f>'LEG A'!H26</f>
        <v>0.04065972222222222</v>
      </c>
      <c r="D26" s="76">
        <f>'LEG B'!J26</f>
        <v>0.03267361111111111</v>
      </c>
      <c r="E26" s="76">
        <f>'LEG C'!J26</f>
        <v>0.028333333333333335</v>
      </c>
      <c r="F26" s="76">
        <f>'LEG D'!J26</f>
        <v>0.03258101851851851</v>
      </c>
      <c r="G26" s="76">
        <f>'LEG E'!J26</f>
        <v>0.0348726851851852</v>
      </c>
      <c r="H26" s="76">
        <f>'LEG F'!J26</f>
        <v>0.04620370370370369</v>
      </c>
      <c r="I26" s="76">
        <f>'LEG G'!J26</f>
        <v>0.044525462962962975</v>
      </c>
      <c r="J26" s="76">
        <f>'LEG H'!J26</f>
        <v>0.04133101851851853</v>
      </c>
      <c r="K26" s="76">
        <f>'LEG I'!J26</f>
        <v>0.037534722222222205</v>
      </c>
      <c r="L26" s="76">
        <f>'LEG J'!J26</f>
        <v>0.04357638888888893</v>
      </c>
      <c r="M26" s="76">
        <f>'LEG K'!J26</f>
        <v>0.040150462962962985</v>
      </c>
      <c r="N26" s="76">
        <f>'LEG L'!J26</f>
        <v>0.04311342592592593</v>
      </c>
      <c r="O26" s="76">
        <f>'LEG M'!J26</f>
        <v>0.03589120370370369</v>
      </c>
      <c r="P26" s="76">
        <f>'LEG M'!K26</f>
        <v>0.5014467592592593</v>
      </c>
      <c r="Q26"/>
    </row>
    <row r="27" spans="2:17" ht="10.5" customHeight="1">
      <c r="B27" s="75" t="str">
        <f>'LEG A'!F27</f>
        <v>SHEPSHED MEN</v>
      </c>
      <c r="C27" s="76">
        <f>'LEG A'!H27</f>
        <v>0.029236111111111112</v>
      </c>
      <c r="D27" s="76">
        <f>'LEG B'!J27</f>
        <v>0.029803240740740738</v>
      </c>
      <c r="E27" s="76">
        <f>'LEG C'!J27</f>
        <v>0.03056712962962963</v>
      </c>
      <c r="F27" s="76">
        <f>'LEG D'!J27</f>
        <v>0.02598379629629631</v>
      </c>
      <c r="G27" s="76">
        <f>'LEG E'!J27</f>
        <v>0.026666666666666658</v>
      </c>
      <c r="H27" s="76">
        <f>'LEG F'!J27</f>
        <v>0.03843750000000001</v>
      </c>
      <c r="I27" s="76">
        <f>'LEG G'!J27</f>
        <v>0.0313194444444444</v>
      </c>
      <c r="J27" s="76">
        <f>'LEG H'!J27</f>
        <v>0.03187500000000004</v>
      </c>
      <c r="K27" s="76">
        <f>'LEG I'!J27</f>
        <v>0.027488425925925902</v>
      </c>
      <c r="L27" s="76">
        <f>'LEG J'!J27</f>
        <v>0.033194444444444415</v>
      </c>
      <c r="M27" s="76">
        <f>'LEG K'!J27</f>
        <v>0.034236111111111134</v>
      </c>
      <c r="N27" s="76">
        <f>'LEG L'!J27</f>
        <v>0.03233796296296293</v>
      </c>
      <c r="O27" s="76">
        <f>'LEG M'!J27</f>
        <v>0.029479166666666667</v>
      </c>
      <c r="P27" s="76">
        <f>'LEG M'!K27</f>
        <v>0.40062499999999995</v>
      </c>
      <c r="Q27"/>
    </row>
    <row r="28" spans="2:17" ht="10.5" customHeight="1">
      <c r="B28" s="75" t="str">
        <f>'LEG A'!F28</f>
        <v>SHEPSHED MIXED</v>
      </c>
      <c r="C28" s="76">
        <f>'LEG A'!H28</f>
        <v>0.03594907407407407</v>
      </c>
      <c r="D28" s="76">
        <f>'LEG B'!J28</f>
        <v>0.03474537037037038</v>
      </c>
      <c r="E28" s="76">
        <f>'LEG C'!J28</f>
        <v>0.04086805555555556</v>
      </c>
      <c r="F28" s="76">
        <f>'LEG D'!J28</f>
        <v>0.03282407407407406</v>
      </c>
      <c r="G28" s="76">
        <f>'LEG E'!J28</f>
        <v>0.03416666666666668</v>
      </c>
      <c r="H28" s="76">
        <f>'LEG F'!J28</f>
        <v>0.07409722222222223</v>
      </c>
      <c r="I28" s="76">
        <f>'LEG G'!J28</f>
        <v>0.0438773148148148</v>
      </c>
      <c r="J28" s="76">
        <f>'LEG H'!J28</f>
        <v>0.03643518518518518</v>
      </c>
      <c r="K28" s="76">
        <f>'LEG I'!J28</f>
        <v>0.0339467592592593</v>
      </c>
      <c r="L28" s="76">
        <f>'LEG J'!J28</f>
        <v>0.04122685185185182</v>
      </c>
      <c r="M28" s="76">
        <f>'LEG K'!J28</f>
        <v>0.041365740740740786</v>
      </c>
      <c r="N28" s="76">
        <f>'LEG L'!J28</f>
        <v>0.042523148148148115</v>
      </c>
      <c r="O28" s="76">
        <f>'LEG M'!J28</f>
        <v>0.033773148148148135</v>
      </c>
      <c r="P28" s="76">
        <f>'LEG M'!K28</f>
        <v>0.5257986111111111</v>
      </c>
      <c r="Q28"/>
    </row>
    <row r="29" spans="2:17" ht="10.5" customHeight="1">
      <c r="B29" s="75" t="str">
        <f>'LEG A'!F29</f>
        <v>OWLS MEN</v>
      </c>
      <c r="C29" s="76">
        <f>'LEG A'!H29</f>
        <v>0.03252314814814815</v>
      </c>
      <c r="D29" s="76">
        <f>'LEG B'!J29</f>
        <v>0.027743055555555556</v>
      </c>
      <c r="E29" s="76">
        <f>'LEG C'!J29</f>
        <v>0.02663194444444445</v>
      </c>
      <c r="F29" s="76">
        <f>'LEG D'!J29</f>
        <v>0.02416666666666667</v>
      </c>
      <c r="G29" s="76">
        <f>'LEG E'!J29</f>
        <v>0.030497685185185183</v>
      </c>
      <c r="H29" s="76">
        <f>'LEG F'!J29</f>
        <v>0.03790509259259259</v>
      </c>
      <c r="I29" s="76">
        <f>'LEG G'!J29</f>
        <v>0.0330324074074074</v>
      </c>
      <c r="J29" s="76">
        <f>'LEG H'!J29</f>
        <v>0.029745370370370394</v>
      </c>
      <c r="K29" s="76">
        <f>'LEG I'!J29</f>
        <v>0.027337962962962953</v>
      </c>
      <c r="L29" s="76">
        <f>'LEG J'!J29</f>
        <v>0.03236111111111112</v>
      </c>
      <c r="M29" s="76">
        <f>'LEG K'!J29</f>
        <v>0.03614583333333332</v>
      </c>
      <c r="N29" s="76">
        <f>'LEG L'!J29</f>
        <v>0.036377314814814876</v>
      </c>
      <c r="O29" s="76">
        <f>'LEG M'!J29</f>
        <v>0.031388888888888855</v>
      </c>
      <c r="P29" s="76">
        <f>'LEG M'!K29</f>
        <v>0.4058564814814815</v>
      </c>
      <c r="Q29"/>
    </row>
    <row r="30" spans="2:17" ht="10.5" customHeight="1">
      <c r="B30" s="75" t="str">
        <f>'LEG A'!F30</f>
        <v>OWLS MIXED</v>
      </c>
      <c r="C30" s="76">
        <f>'LEG A'!H30</f>
        <v>0.03292824074074074</v>
      </c>
      <c r="D30" s="76">
        <f>'LEG B'!J30</f>
        <v>0.031770833333333325</v>
      </c>
      <c r="E30" s="76">
        <f>'LEG C'!J30</f>
        <v>0.03467592592592593</v>
      </c>
      <c r="F30" s="76">
        <f>'LEG D'!J30</f>
        <v>0.030543981481481478</v>
      </c>
      <c r="G30" s="76">
        <f>'LEG E'!J30</f>
        <v>0.031122685185185198</v>
      </c>
      <c r="H30" s="76">
        <f>'LEG F'!J30</f>
        <v>0.045266203703703684</v>
      </c>
      <c r="I30" s="76">
        <f>'LEG G'!J30</f>
        <v>0.03475694444444444</v>
      </c>
      <c r="J30" s="76">
        <f>'LEG H'!J30</f>
        <v>0.032662037037037045</v>
      </c>
      <c r="K30" s="76">
        <f>'LEG I'!J30</f>
        <v>0.028101851851851822</v>
      </c>
      <c r="L30" s="76">
        <f>'LEG J'!J30</f>
        <v>0.039004629629629695</v>
      </c>
      <c r="M30" s="76">
        <f>'LEG K'!J30</f>
        <v>0.037118055555555585</v>
      </c>
      <c r="N30" s="76">
        <f>'LEG L'!J30</f>
        <v>0.03751157407407402</v>
      </c>
      <c r="O30" s="76">
        <f>'LEG M'!J30</f>
        <v>0.035081018518518525</v>
      </c>
      <c r="P30" s="76">
        <f>'LEG M'!K30</f>
        <v>0.45054398148148145</v>
      </c>
      <c r="Q30"/>
    </row>
    <row r="31" spans="2:17" ht="10.5" customHeight="1">
      <c r="B31" s="75" t="str">
        <f>'LEG A'!F31</f>
        <v>HUNCOTE MIXED A</v>
      </c>
      <c r="C31" s="76">
        <f>'LEG A'!H31</f>
        <v>0.030659722222222224</v>
      </c>
      <c r="D31" s="76">
        <f>'LEG B'!J31</f>
        <v>0.026203703703703698</v>
      </c>
      <c r="E31" s="76">
        <f>'LEG C'!J31</f>
        <v>0.03166666666666667</v>
      </c>
      <c r="F31" s="76">
        <f>'LEG D'!J31</f>
        <v>0.03079861111111111</v>
      </c>
      <c r="G31" s="76">
        <f>'LEG E'!J31</f>
        <v>0.03268518518518519</v>
      </c>
      <c r="H31" s="76">
        <f>'LEG F'!J31</f>
        <v>0.036655092592592586</v>
      </c>
      <c r="I31" s="76">
        <f>'LEG G'!J31</f>
        <v>0.03254629629629632</v>
      </c>
      <c r="J31" s="76">
        <f>'LEG H'!J31</f>
        <v>0.03133101851851855</v>
      </c>
      <c r="K31" s="76">
        <f>'LEG I'!J31</f>
        <v>0.030717592592592574</v>
      </c>
      <c r="L31" s="76">
        <f>'LEG J'!J31</f>
        <v>0.03714120370370372</v>
      </c>
      <c r="M31" s="76">
        <f>'LEG K'!J31</f>
        <v>0.03151620370370373</v>
      </c>
      <c r="N31" s="76">
        <f>'LEG L'!J31</f>
        <v>0.03076388888888887</v>
      </c>
      <c r="O31" s="76">
        <f>'LEG M'!J31</f>
        <v>0.02938657407407408</v>
      </c>
      <c r="P31" s="76">
        <f>'LEG M'!K31</f>
        <v>0.41207175925925926</v>
      </c>
      <c r="Q31"/>
    </row>
    <row r="32" spans="2:16" ht="10.5" customHeight="1">
      <c r="B32" s="75" t="str">
        <f>'LEG A'!F32</f>
        <v>HUNCOTE MIXED B</v>
      </c>
      <c r="C32" s="76">
        <f>'LEG A'!H32</f>
        <v>0.036423611111111115</v>
      </c>
      <c r="D32" s="76">
        <f>'LEG B'!J32</f>
        <v>0.03487268518518517</v>
      </c>
      <c r="E32" s="76">
        <f>'LEG C'!J32</f>
        <v>0.03475694444444445</v>
      </c>
      <c r="F32" s="76">
        <f>'LEG D'!J32</f>
        <v>0.03060185185185184</v>
      </c>
      <c r="G32" s="76">
        <f>'LEG E'!J32</f>
        <v>0.03016203703703703</v>
      </c>
      <c r="H32" s="76">
        <f>'LEG F'!J32</f>
        <v>0.04168981481481482</v>
      </c>
      <c r="I32" s="76">
        <f>'LEG G'!J32</f>
        <v>0.03793981481481484</v>
      </c>
      <c r="J32" s="76">
        <f>'LEG H'!J32</f>
        <v>0.03770833333333337</v>
      </c>
      <c r="K32" s="76">
        <f>'LEG I'!J32</f>
        <v>0.027372685185185153</v>
      </c>
      <c r="L32" s="76">
        <f>'LEG J'!J32</f>
        <v>0.037708333333333344</v>
      </c>
      <c r="M32" s="76">
        <f>'LEG K'!J32</f>
        <v>0.03557870370370375</v>
      </c>
      <c r="N32" s="76">
        <f>'LEG L'!J32</f>
        <v>0.03643518518518518</v>
      </c>
      <c r="O32" s="76">
        <f>'LEG M'!J32</f>
        <v>0.034942129629629615</v>
      </c>
      <c r="P32" s="76">
        <f>'LEG M'!K32</f>
        <v>0.4561921296296297</v>
      </c>
    </row>
    <row r="33" spans="2:16" ht="10.5" customHeight="1">
      <c r="B33" s="75" t="str">
        <f>'LEG A'!F33</f>
        <v>DESFORD MEN</v>
      </c>
      <c r="C33" s="76">
        <f>'LEG A'!H33</f>
        <v>0.03443287037037037</v>
      </c>
      <c r="D33" s="76">
        <f>'LEG B'!J33</f>
        <v>0.02846064814814816</v>
      </c>
      <c r="E33" s="76">
        <f>'LEG C'!J33</f>
        <v>0.03160879629629629</v>
      </c>
      <c r="F33" s="76">
        <f>'LEG D'!J33</f>
        <v>0.023240740740740742</v>
      </c>
      <c r="G33" s="76">
        <f>'LEG E'!J33</f>
        <v>0.031805555555555545</v>
      </c>
      <c r="H33" s="76">
        <f>'LEG F'!J33</f>
        <v>0.04413194444444446</v>
      </c>
      <c r="I33" s="76">
        <f>'LEG G'!J33</f>
        <v>0.03530092592592593</v>
      </c>
      <c r="J33" s="76">
        <f>'LEG H'!J33</f>
        <v>0.03250000000000003</v>
      </c>
      <c r="K33" s="76">
        <f>'LEG I'!J33</f>
        <v>0.03387731481481479</v>
      </c>
      <c r="L33" s="76">
        <f>'LEG J'!J33</f>
        <v>0.03547453703703707</v>
      </c>
      <c r="M33" s="76">
        <f>'LEG K'!J33</f>
        <v>0.03979166666666667</v>
      </c>
      <c r="N33" s="76">
        <f>'LEG L'!J33</f>
        <v>0.037997685185185204</v>
      </c>
      <c r="O33" s="76">
        <f>'LEG M'!J33</f>
        <v>0.03339120370370374</v>
      </c>
      <c r="P33" s="76">
        <f>'LEG M'!K33</f>
        <v>0.44201388888888904</v>
      </c>
    </row>
    <row r="34" spans="2:16" ht="10.5" customHeight="1">
      <c r="B34" s="75" t="str">
        <f>'LEG A'!F34</f>
        <v>DESFORD MIXED A</v>
      </c>
      <c r="C34" s="76">
        <f>'LEG A'!H34</f>
        <v>0.03943287037037037</v>
      </c>
      <c r="D34" s="76">
        <f>'LEG B'!J34</f>
        <v>0.03386574074074075</v>
      </c>
      <c r="E34" s="76">
        <f>'LEG C'!J34</f>
        <v>0.035405092592592585</v>
      </c>
      <c r="F34" s="76">
        <f>'LEG D'!J34</f>
        <v>0.03194444444444444</v>
      </c>
      <c r="G34" s="76">
        <f>'LEG E'!J34</f>
        <v>0.04263888888888889</v>
      </c>
      <c r="H34" s="76">
        <f>'LEG F'!J34</f>
        <v>0.04902777777777778</v>
      </c>
      <c r="I34" s="76">
        <f>'LEG G'!J34</f>
        <v>0.05576388888888889</v>
      </c>
      <c r="J34" s="76">
        <f>'LEG H'!J34</f>
        <v>0.0393287037037037</v>
      </c>
      <c r="K34" s="76">
        <f>'LEG I'!J34</f>
        <v>0.03978009259259263</v>
      </c>
      <c r="L34" s="76">
        <f>'LEG J'!J34</f>
        <v>0.04440972222222217</v>
      </c>
      <c r="M34" s="76">
        <f>'LEG K'!J34</f>
        <v>0.04585648148148147</v>
      </c>
      <c r="N34" s="76">
        <f>'LEG L'!J34</f>
        <v>0.0405787037037037</v>
      </c>
      <c r="O34" s="76">
        <f>'LEG M'!J34</f>
        <v>0.042013888888888906</v>
      </c>
      <c r="P34" s="76">
        <f>'LEG M'!K34</f>
        <v>0.5400462962962962</v>
      </c>
    </row>
    <row r="35" spans="2:16" ht="10.5" customHeight="1">
      <c r="B35" s="75" t="str">
        <f>'LEG A'!F35</f>
        <v>DESFORD MIXED B</v>
      </c>
      <c r="C35" s="76">
        <f>'LEG A'!H35</f>
        <v>0.04416666666666667</v>
      </c>
      <c r="D35" s="76">
        <f>'LEG B'!J35</f>
        <v>0.03190972222222222</v>
      </c>
      <c r="E35" s="76">
        <f>'LEG C'!J35</f>
        <v>0.031736111111111104</v>
      </c>
      <c r="F35" s="76">
        <f>'LEG D'!J35</f>
        <v>0.026793981481481488</v>
      </c>
      <c r="G35" s="76">
        <f>'LEG E'!J35</f>
        <v>0.034236111111111106</v>
      </c>
      <c r="H35" s="76">
        <f>'LEG F'!J35</f>
        <v>0.050555555555555576</v>
      </c>
      <c r="I35" s="76">
        <f>'LEG G'!J35</f>
        <v>0.03792824074074069</v>
      </c>
      <c r="J35" s="76">
        <f>'LEG H'!J35</f>
        <v>0.042569444444444465</v>
      </c>
      <c r="K35" s="76">
        <f>'LEG I'!J35</f>
        <v>0.04046296296296292</v>
      </c>
      <c r="L35" s="76">
        <f>'LEG J'!J35</f>
        <v>0.05312499999999998</v>
      </c>
      <c r="M35" s="76">
        <f>'LEG K'!J35</f>
        <v>0.04071759259259261</v>
      </c>
      <c r="N35" s="76">
        <f>'LEG L'!J35</f>
        <v>0.04583333333333334</v>
      </c>
      <c r="O35" s="76">
        <f>'LEG M'!J35</f>
        <v>0.03373842592592591</v>
      </c>
      <c r="P35" s="76">
        <f>'LEG M'!K35</f>
        <v>0.513773148148148</v>
      </c>
    </row>
    <row r="36" spans="2:16" ht="10.5" customHeight="1">
      <c r="B36" s="75" t="str">
        <f>'LEG A'!F36</f>
        <v>BIRSTALL MIXED</v>
      </c>
      <c r="C36" s="76">
        <f>'LEG A'!H36</f>
        <v>0.03844907407407407</v>
      </c>
      <c r="D36" s="76">
        <f>'LEG B'!J36</f>
        <v>0.03813657407407408</v>
      </c>
      <c r="E36" s="76">
        <f>'LEG C'!J36</f>
        <v>0.031412037037037044</v>
      </c>
      <c r="F36" s="76">
        <f>'LEG D'!J36</f>
        <v>0.03664351851851852</v>
      </c>
      <c r="G36" s="76">
        <f>'LEG E'!J36</f>
        <v>0.04277777777777775</v>
      </c>
      <c r="H36" s="76">
        <f>'LEG F'!J36</f>
        <v>0.05622685185185189</v>
      </c>
      <c r="I36" s="76">
        <f>'LEG G'!J36</f>
        <v>0.0463773148148148</v>
      </c>
      <c r="J36" s="76">
        <f>'LEG H'!J36</f>
        <v>0.05142361111111113</v>
      </c>
      <c r="K36" s="76">
        <f>'LEG I'!J36</f>
        <v>0.03932870370370373</v>
      </c>
      <c r="L36" s="76">
        <f>'LEG J'!J36</f>
        <v>0.04924768518518513</v>
      </c>
      <c r="M36" s="76">
        <f>'LEG K'!J36</f>
        <v>0.045694444444444426</v>
      </c>
      <c r="N36" s="76">
        <f>'LEG L'!J36</f>
        <v>0.036006944444444466</v>
      </c>
      <c r="O36" s="76">
        <f>'LEG M'!J36</f>
        <v>0.04170138888888886</v>
      </c>
      <c r="P36" s="76">
        <f>'LEG M'!K36</f>
        <v>0.5534259259259259</v>
      </c>
    </row>
    <row r="37" spans="2:16" ht="10.5" customHeight="1">
      <c r="B37" s="75" t="str">
        <f>'LEG A'!F37</f>
        <v>HARBOROUGH MEN</v>
      </c>
      <c r="C37" s="76">
        <f>'LEG A'!H37</f>
        <v>0.033587962962962965</v>
      </c>
      <c r="D37" s="76">
        <f>'LEG B'!J37</f>
        <v>0.026597222222222217</v>
      </c>
      <c r="E37" s="76">
        <f>'LEG C'!J37</f>
        <v>0.02760416666666666</v>
      </c>
      <c r="F37" s="76">
        <f>'LEG D'!J37</f>
        <v>0.02454861111111112</v>
      </c>
      <c r="G37" s="76">
        <f>'LEG E'!J37</f>
        <v>0.025706018518518517</v>
      </c>
      <c r="H37" s="76">
        <f>'LEG F'!J37</f>
        <v>0.0334490740740741</v>
      </c>
      <c r="I37" s="76">
        <f>'LEG G'!J37</f>
        <v>0.030092592592592587</v>
      </c>
      <c r="J37" s="76">
        <f>'LEG H'!J37</f>
        <v>0.02935185185185185</v>
      </c>
      <c r="K37" s="76">
        <f>'LEG I'!J37</f>
        <v>0.025358796296296282</v>
      </c>
      <c r="L37" s="76">
        <f>'LEG J'!J37</f>
        <v>0.0317824074074074</v>
      </c>
      <c r="M37" s="76">
        <f>'LEG K'!J37</f>
        <v>0.03793981481481484</v>
      </c>
      <c r="N37" s="76">
        <f>'LEG L'!J37</f>
        <v>0.03262731481481479</v>
      </c>
      <c r="O37" s="76">
        <f>'LEG M'!J37</f>
        <v>0.03053240740740737</v>
      </c>
      <c r="P37" s="76">
        <f>'LEG M'!K37</f>
        <v>0.3891782407407407</v>
      </c>
    </row>
    <row r="38" spans="2:16" ht="10.5" customHeight="1">
      <c r="B38" s="75" t="str">
        <f>'LEG A'!F16</f>
        <v>FLECKNEY/KIBWORTH B</v>
      </c>
      <c r="C38" s="76">
        <f>'LEG A'!H38</f>
        <v>0.034930555555555555</v>
      </c>
      <c r="D38" s="76">
        <f>'LEG B'!J38</f>
        <v>0.02773148148148149</v>
      </c>
      <c r="E38" s="76">
        <f>'LEG C'!J38</f>
        <v>0.03384259259259259</v>
      </c>
      <c r="F38" s="76">
        <f>'LEG D'!J38</f>
        <v>0.028865740740740733</v>
      </c>
      <c r="G38" s="76">
        <f>'LEG E'!J38</f>
        <v>0.03327546296296298</v>
      </c>
      <c r="H38" s="76">
        <f>'LEG F'!J38</f>
        <v>0.04201388888888888</v>
      </c>
      <c r="I38" s="76">
        <f>'LEG G'!J38</f>
        <v>0.03947916666666665</v>
      </c>
      <c r="J38" s="76">
        <f>'LEG H'!J38</f>
        <v>0.04019675925925928</v>
      </c>
      <c r="K38" s="76">
        <f>'LEG I'!J38</f>
        <v>0.031215277777777772</v>
      </c>
      <c r="L38" s="76">
        <f>'LEG J'!J38</f>
        <v>0.04649305555555555</v>
      </c>
      <c r="M38" s="76">
        <f>'LEG K'!J38</f>
        <v>0.03917824074074078</v>
      </c>
      <c r="N38" s="76">
        <f>'LEG L'!J38</f>
        <v>0.03391203703703699</v>
      </c>
      <c r="O38" s="76">
        <f>'LEG M'!J38</f>
        <v>0.03605324074074073</v>
      </c>
      <c r="P38" s="76">
        <f>'LEG M'!K38</f>
        <v>0.4671875</v>
      </c>
    </row>
    <row r="39" ht="10.5" customHeight="1">
      <c r="B39" s="37"/>
    </row>
    <row r="40" ht="10.5" customHeight="1">
      <c r="B40" s="37"/>
    </row>
  </sheetData>
  <sheetProtection/>
  <printOptions horizontalCentered="1" verticalCentered="1"/>
  <pageMargins left="0.35433070866141736" right="0.35433070866141736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T43"/>
  <sheetViews>
    <sheetView zoomScale="65" zoomScaleNormal="65" zoomScalePageLayoutView="0" workbookViewId="0" topLeftCell="H2">
      <selection activeCell="M14" sqref="M14:P14"/>
    </sheetView>
  </sheetViews>
  <sheetFormatPr defaultColWidth="9.140625" defaultRowHeight="12.75"/>
  <cols>
    <col min="2" max="2" width="13.57421875" style="0" bestFit="1" customWidth="1"/>
    <col min="3" max="3" width="14.00390625" style="0" bestFit="1" customWidth="1"/>
    <col min="5" max="5" width="13.57421875" style="11" bestFit="1" customWidth="1"/>
    <col min="6" max="6" width="25.8515625" style="87" bestFit="1" customWidth="1"/>
    <col min="7" max="7" width="20.421875" style="27" bestFit="1" customWidth="1"/>
    <col min="8" max="8" width="16.8515625" style="13" bestFit="1" customWidth="1"/>
    <col min="9" max="9" width="13.57421875" style="30" bestFit="1" customWidth="1"/>
    <col min="10" max="10" width="13.140625" style="13" bestFit="1" customWidth="1"/>
    <col min="11" max="11" width="14.7109375" style="12" bestFit="1" customWidth="1"/>
    <col min="12" max="12" width="9.140625" style="11" customWidth="1"/>
    <col min="13" max="13" width="12.28125" style="56" bestFit="1" customWidth="1"/>
    <col min="14" max="14" width="26.8515625" style="56" bestFit="1" customWidth="1"/>
    <col min="15" max="15" width="25.8515625" style="56" bestFit="1" customWidth="1"/>
    <col min="16" max="16" width="13.140625" style="48" bestFit="1" customWidth="1"/>
    <col min="17" max="17" width="3.28125" style="53" customWidth="1"/>
    <col min="18" max="18" width="14.421875" style="50" bestFit="1" customWidth="1"/>
    <col min="19" max="19" width="26.8515625" style="50" bestFit="1" customWidth="1"/>
    <col min="20" max="20" width="15.7109375" style="50" bestFit="1" customWidth="1"/>
  </cols>
  <sheetData>
    <row r="1" spans="5:17" ht="15">
      <c r="E1" s="95" t="s">
        <v>28</v>
      </c>
      <c r="F1" s="95"/>
      <c r="G1" s="95"/>
      <c r="H1" s="95"/>
      <c r="M1" s="47"/>
      <c r="N1" s="47"/>
      <c r="O1" s="47"/>
      <c r="Q1" s="49"/>
    </row>
    <row r="2" spans="2:13" ht="15.75">
      <c r="B2" s="92" t="s">
        <v>26</v>
      </c>
      <c r="C2" s="94"/>
      <c r="E2" s="96" t="s">
        <v>27</v>
      </c>
      <c r="F2" s="97"/>
      <c r="G2" s="97"/>
      <c r="H2" s="30" t="s">
        <v>29</v>
      </c>
      <c r="J2" s="98"/>
      <c r="K2" s="94"/>
      <c r="M2" s="47" t="s">
        <v>12</v>
      </c>
    </row>
    <row r="3" spans="2:20" ht="15.75">
      <c r="B3" s="60" t="s">
        <v>24</v>
      </c>
      <c r="C3" s="64" t="s">
        <v>4</v>
      </c>
      <c r="D3" s="1"/>
      <c r="E3" s="78" t="s">
        <v>24</v>
      </c>
      <c r="F3" s="85" t="s">
        <v>0</v>
      </c>
      <c r="G3" s="28" t="s">
        <v>1</v>
      </c>
      <c r="H3" s="17" t="s">
        <v>2</v>
      </c>
      <c r="I3" s="31" t="s">
        <v>3</v>
      </c>
      <c r="J3" s="17" t="s">
        <v>4</v>
      </c>
      <c r="K3" s="15" t="s">
        <v>5</v>
      </c>
      <c r="L3" s="16"/>
      <c r="M3" s="51" t="s">
        <v>6</v>
      </c>
      <c r="N3" s="51" t="s">
        <v>0</v>
      </c>
      <c r="O3" s="51" t="s">
        <v>9</v>
      </c>
      <c r="P3" s="52" t="s">
        <v>4</v>
      </c>
      <c r="R3" s="51" t="s">
        <v>7</v>
      </c>
      <c r="S3" s="51" t="s">
        <v>0</v>
      </c>
      <c r="T3" s="52" t="s">
        <v>8</v>
      </c>
    </row>
    <row r="4" spans="2:20" ht="15">
      <c r="B4" s="61">
        <v>2</v>
      </c>
      <c r="C4" s="65">
        <v>0.05476851851851852</v>
      </c>
      <c r="E4" s="79">
        <v>1</v>
      </c>
      <c r="F4" s="86" t="str">
        <f>'LEG A'!F4</f>
        <v>HUNCOTE MENS </v>
      </c>
      <c r="G4" s="29" t="s">
        <v>112</v>
      </c>
      <c r="H4" s="20">
        <f>IF('LEG A'!H4="","WAIT",'LEG A'!H4)</f>
        <v>0.03530092592592592</v>
      </c>
      <c r="I4" s="32">
        <f>VLOOKUP(E4:E43,$B4:$C43,2,FALSE)</f>
        <v>0.06520833333333333</v>
      </c>
      <c r="J4" s="8">
        <f>I4-H4</f>
        <v>0.029907407407407403</v>
      </c>
      <c r="K4" s="19">
        <f>'LEG A'!H4+J4</f>
        <v>0.06520833333333333</v>
      </c>
      <c r="M4" s="54">
        <v>1</v>
      </c>
      <c r="N4" s="54" t="s">
        <v>76</v>
      </c>
      <c r="O4" s="54" t="s">
        <v>113</v>
      </c>
      <c r="P4" s="55">
        <v>0.02237268518518519</v>
      </c>
      <c r="R4" s="54">
        <v>1</v>
      </c>
      <c r="S4" s="54" t="s">
        <v>76</v>
      </c>
      <c r="T4" s="55">
        <v>0.05476851851851852</v>
      </c>
    </row>
    <row r="5" spans="2:20" ht="15">
      <c r="B5" s="61">
        <v>4</v>
      </c>
      <c r="C5" s="65">
        <v>0.056226851851851854</v>
      </c>
      <c r="E5" s="79">
        <v>2</v>
      </c>
      <c r="F5" s="86" t="str">
        <f>'LEG A'!F5</f>
        <v>CORITANIANS</v>
      </c>
      <c r="G5" s="29" t="s">
        <v>113</v>
      </c>
      <c r="H5" s="20">
        <f>IF('LEG A'!H5="","WAIT",'LEG A'!H5)</f>
        <v>0.03239583333333333</v>
      </c>
      <c r="I5" s="32">
        <f>VLOOKUP(E4:E43,$B4:$C43,2,FALSE)</f>
        <v>0.05476851851851852</v>
      </c>
      <c r="J5" s="8">
        <f aca="true" t="shared" si="0" ref="J5:J43">I5-H5</f>
        <v>0.02237268518518519</v>
      </c>
      <c r="K5" s="19">
        <f>'LEG A'!H5+J5</f>
        <v>0.05476851851851852</v>
      </c>
      <c r="M5" s="54">
        <v>2</v>
      </c>
      <c r="N5" s="54" t="s">
        <v>44</v>
      </c>
      <c r="O5" s="54" t="s">
        <v>115</v>
      </c>
      <c r="P5" s="55">
        <v>0.025949074074074076</v>
      </c>
      <c r="R5" s="54">
        <v>2</v>
      </c>
      <c r="S5" s="54" t="s">
        <v>44</v>
      </c>
      <c r="T5" s="55">
        <v>0.056226851851851854</v>
      </c>
    </row>
    <row r="6" spans="2:20" ht="15">
      <c r="B6" s="61">
        <v>28</v>
      </c>
      <c r="C6" s="65">
        <v>0.05686342592592592</v>
      </c>
      <c r="E6" s="79">
        <v>3</v>
      </c>
      <c r="F6" s="86" t="str">
        <f>'LEG A'!F6</f>
        <v>BIRSTALL LADIES</v>
      </c>
      <c r="G6" s="29" t="s">
        <v>114</v>
      </c>
      <c r="H6" s="20">
        <f>IF('LEG A'!H6="","WAIT",'LEG A'!H6)</f>
        <v>0.038356481481481484</v>
      </c>
      <c r="I6" s="32">
        <f>VLOOKUP(E4:E43,$B4:$C43,2,FALSE)</f>
        <v>0.07465277777777778</v>
      </c>
      <c r="J6" s="8">
        <f t="shared" si="0"/>
        <v>0.03629629629629629</v>
      </c>
      <c r="K6" s="19">
        <f>'LEG A'!H6+J6</f>
        <v>0.07465277777777778</v>
      </c>
      <c r="M6" s="54">
        <v>3</v>
      </c>
      <c r="N6" s="54" t="s">
        <v>67</v>
      </c>
      <c r="O6" s="54" t="s">
        <v>138</v>
      </c>
      <c r="P6" s="55">
        <v>0.026203703703703698</v>
      </c>
      <c r="R6" s="54">
        <v>3</v>
      </c>
      <c r="S6" s="54" t="s">
        <v>67</v>
      </c>
      <c r="T6" s="55">
        <v>0.05686342592592592</v>
      </c>
    </row>
    <row r="7" spans="2:20" ht="15">
      <c r="B7" s="61">
        <v>5</v>
      </c>
      <c r="C7" s="65">
        <v>0.05771990740740741</v>
      </c>
      <c r="E7" s="79">
        <v>4</v>
      </c>
      <c r="F7" s="86" t="str">
        <f>'LEG A'!F7</f>
        <v> BARROW MIXED A</v>
      </c>
      <c r="G7" s="29" t="s">
        <v>115</v>
      </c>
      <c r="H7" s="20">
        <f>IF('LEG A'!H7="","WAIT",'LEG A'!H7)</f>
        <v>0.03027777777777778</v>
      </c>
      <c r="I7" s="32">
        <f>VLOOKUP(E4:E43,$B4:$C43,2,FALSE)</f>
        <v>0.056226851851851854</v>
      </c>
      <c r="J7" s="8">
        <f t="shared" si="0"/>
        <v>0.025949074074074076</v>
      </c>
      <c r="K7" s="19">
        <f>'LEG A'!H7+J7</f>
        <v>0.056226851851851854</v>
      </c>
      <c r="M7" s="54">
        <v>4</v>
      </c>
      <c r="N7" s="54" t="s">
        <v>53</v>
      </c>
      <c r="O7" s="54" t="s">
        <v>124</v>
      </c>
      <c r="P7" s="55">
        <v>0.026493055555555547</v>
      </c>
      <c r="R7" s="54">
        <v>4</v>
      </c>
      <c r="S7" s="54" t="s">
        <v>45</v>
      </c>
      <c r="T7" s="55">
        <v>0.05771990740740741</v>
      </c>
    </row>
    <row r="8" spans="2:20" ht="15">
      <c r="B8" s="61">
        <v>14</v>
      </c>
      <c r="C8" s="65">
        <v>0.05797453703703703</v>
      </c>
      <c r="E8" s="79">
        <v>5</v>
      </c>
      <c r="F8" s="86" t="str">
        <f>'LEG A'!F8</f>
        <v>LEICESTER TRI MENS</v>
      </c>
      <c r="G8" s="29" t="s">
        <v>116</v>
      </c>
      <c r="H8" s="20">
        <f>IF('LEG A'!H8="","WAIT",'LEG A'!H8)</f>
        <v>0.029699074074074072</v>
      </c>
      <c r="I8" s="32">
        <f>VLOOKUP(E4:E43,$B4:$C43,2,FALSE)</f>
        <v>0.05771990740740741</v>
      </c>
      <c r="J8" s="8">
        <f t="shared" si="0"/>
        <v>0.028020833333333335</v>
      </c>
      <c r="K8" s="19">
        <f>'LEG A'!H8+J8</f>
        <v>0.05771990740740741</v>
      </c>
      <c r="M8" s="54">
        <v>5</v>
      </c>
      <c r="N8" s="54" t="s">
        <v>73</v>
      </c>
      <c r="O8" s="54" t="s">
        <v>144</v>
      </c>
      <c r="P8" s="55">
        <v>0.026597222222222217</v>
      </c>
      <c r="R8" s="54">
        <v>5</v>
      </c>
      <c r="S8" s="54" t="s">
        <v>53</v>
      </c>
      <c r="T8" s="55">
        <v>0.05797453703703703</v>
      </c>
    </row>
    <row r="9" spans="2:20" ht="15">
      <c r="B9" s="61">
        <v>24</v>
      </c>
      <c r="C9" s="65">
        <v>0.05903935185185185</v>
      </c>
      <c r="E9" s="79">
        <v>6</v>
      </c>
      <c r="F9" s="86" t="str">
        <f>'LEG A'!F9</f>
        <v>HINCKLEY MIXED A</v>
      </c>
      <c r="G9" s="29" t="s">
        <v>117</v>
      </c>
      <c r="H9" s="20">
        <f>IF('LEG A'!H9="","WAIT",'LEG A'!H9)</f>
        <v>0.03289351851851852</v>
      </c>
      <c r="I9" s="32">
        <f>VLOOKUP(E4:E43,$B4:$C43,2,FALSE)</f>
        <v>0.06055555555555556</v>
      </c>
      <c r="J9" s="8">
        <f t="shared" si="0"/>
        <v>0.027662037037037034</v>
      </c>
      <c r="K9" s="19">
        <f>'LEG A'!H9+J9</f>
        <v>0.06055555555555556</v>
      </c>
      <c r="M9" s="54">
        <v>6</v>
      </c>
      <c r="N9" s="54" t="s">
        <v>46</v>
      </c>
      <c r="O9" s="54" t="s">
        <v>117</v>
      </c>
      <c r="P9" s="55">
        <v>0.027662037037037034</v>
      </c>
      <c r="R9" s="54">
        <v>6</v>
      </c>
      <c r="S9" s="54" t="s">
        <v>63</v>
      </c>
      <c r="T9" s="55">
        <v>0.05903935185185185</v>
      </c>
    </row>
    <row r="10" spans="2:20" ht="15">
      <c r="B10" s="61">
        <v>34</v>
      </c>
      <c r="C10" s="65">
        <v>0.06018518518518518</v>
      </c>
      <c r="E10" s="79">
        <v>7</v>
      </c>
      <c r="F10" s="86" t="str">
        <f>'LEG A'!F10</f>
        <v>HINCKLEY MIXED B</v>
      </c>
      <c r="G10" s="29" t="s">
        <v>118</v>
      </c>
      <c r="H10" s="20">
        <f>IF('LEG A'!H10="","WAIT",'LEG A'!H10)</f>
        <v>0.045891203703703705</v>
      </c>
      <c r="I10" s="32">
        <f>VLOOKUP(E4:E43,$B4:$C43,2,FALSE)</f>
        <v>0.08111111111111112</v>
      </c>
      <c r="J10" s="8">
        <f t="shared" si="0"/>
        <v>0.035219907407407415</v>
      </c>
      <c r="K10" s="19">
        <f>'LEG A'!H10+J10</f>
        <v>0.08111111111111112</v>
      </c>
      <c r="M10" s="54">
        <v>7</v>
      </c>
      <c r="N10" s="54" t="s">
        <v>74</v>
      </c>
      <c r="O10" s="54" t="s">
        <v>145</v>
      </c>
      <c r="P10" s="55">
        <v>0.02773148148148149</v>
      </c>
      <c r="R10" s="54">
        <v>7</v>
      </c>
      <c r="S10" s="54" t="s">
        <v>73</v>
      </c>
      <c r="T10" s="55">
        <v>0.06018518518518518</v>
      </c>
    </row>
    <row r="11" spans="2:20" ht="15">
      <c r="B11" s="61">
        <v>26</v>
      </c>
      <c r="C11" s="65">
        <v>0.060266203703703704</v>
      </c>
      <c r="E11" s="79">
        <v>8</v>
      </c>
      <c r="F11" s="86">
        <f>'LEG A'!F11</f>
        <v>0</v>
      </c>
      <c r="G11" s="29"/>
      <c r="H11" s="20" t="e">
        <f>IF('LEG A'!H11="","WAIT",'LEG A'!H11)</f>
        <v>#N/A</v>
      </c>
      <c r="I11" s="32" t="e">
        <f>VLOOKUP(E4:E43,$B4:$C43,2,FALSE)</f>
        <v>#N/A</v>
      </c>
      <c r="J11" s="8" t="e">
        <f t="shared" si="0"/>
        <v>#N/A</v>
      </c>
      <c r="K11" s="19" t="e">
        <f>'LEG A'!H11+J11</f>
        <v>#N/A</v>
      </c>
      <c r="M11" s="54">
        <v>8</v>
      </c>
      <c r="N11" s="54" t="s">
        <v>65</v>
      </c>
      <c r="O11" s="54" t="s">
        <v>136</v>
      </c>
      <c r="P11" s="55">
        <v>0.027743055555555556</v>
      </c>
      <c r="R11" s="54">
        <v>8</v>
      </c>
      <c r="S11" s="54" t="s">
        <v>65</v>
      </c>
      <c r="T11" s="55">
        <v>0.060266203703703704</v>
      </c>
    </row>
    <row r="12" spans="2:20" ht="15">
      <c r="B12" s="61">
        <v>6</v>
      </c>
      <c r="C12" s="65">
        <v>0.06055555555555556</v>
      </c>
      <c r="E12" s="79">
        <v>9</v>
      </c>
      <c r="F12" s="86" t="str">
        <f>'LEG A'!F12</f>
        <v>BARROW MIXED B</v>
      </c>
      <c r="G12" s="29" t="s">
        <v>119</v>
      </c>
      <c r="H12" s="20">
        <f>IF('LEG A'!H12="","WAIT",'LEG A'!H12)</f>
        <v>0.034618055555555555</v>
      </c>
      <c r="I12" s="32">
        <f>VLOOKUP(E4:E43,$B4:$C43,2,FALSE)</f>
        <v>0.06671296296296296</v>
      </c>
      <c r="J12" s="8">
        <f t="shared" si="0"/>
        <v>0.032094907407407405</v>
      </c>
      <c r="K12" s="19">
        <f>'LEG A'!H12+J12</f>
        <v>0.06671296296296296</v>
      </c>
      <c r="M12" s="54">
        <v>9</v>
      </c>
      <c r="N12" s="54" t="s">
        <v>45</v>
      </c>
      <c r="O12" s="54" t="s">
        <v>116</v>
      </c>
      <c r="P12" s="55">
        <v>0.028020833333333335</v>
      </c>
      <c r="R12" s="54">
        <v>9</v>
      </c>
      <c r="S12" s="54" t="s">
        <v>46</v>
      </c>
      <c r="T12" s="55">
        <v>0.06055555555555556</v>
      </c>
    </row>
    <row r="13" spans="2:20" ht="15">
      <c r="B13" s="61">
        <v>35</v>
      </c>
      <c r="C13" s="65">
        <v>0.06266203703703704</v>
      </c>
      <c r="E13" s="79">
        <v>10</v>
      </c>
      <c r="F13" s="86" t="str">
        <f>'LEG A'!F13</f>
        <v>BARROW MIXED C</v>
      </c>
      <c r="G13" s="29" t="s">
        <v>120</v>
      </c>
      <c r="H13" s="20">
        <f>IF('LEG A'!H13="","WAIT",'LEG A'!H13)</f>
        <v>0.041701388888888885</v>
      </c>
      <c r="I13" s="32">
        <f>VLOOKUP(E4:E43,$B4:$C43,2,FALSE)</f>
        <v>0.07480324074074074</v>
      </c>
      <c r="J13" s="8">
        <f t="shared" si="0"/>
        <v>0.033101851851851855</v>
      </c>
      <c r="K13" s="19">
        <f>'LEG A'!H13+J13</f>
        <v>0.07480324074074074</v>
      </c>
      <c r="M13" s="54">
        <v>10</v>
      </c>
      <c r="N13" s="54" t="s">
        <v>69</v>
      </c>
      <c r="O13" s="54" t="s">
        <v>140</v>
      </c>
      <c r="P13" s="55">
        <v>0.02846064814814816</v>
      </c>
      <c r="R13" s="54">
        <v>10</v>
      </c>
      <c r="S13" s="54" t="s">
        <v>74</v>
      </c>
      <c r="T13" s="55">
        <v>0.06266203703703704</v>
      </c>
    </row>
    <row r="14" spans="2:20" ht="15">
      <c r="B14" s="61">
        <v>36</v>
      </c>
      <c r="C14" s="65">
        <v>0.06282407407407407</v>
      </c>
      <c r="E14" s="79">
        <v>11</v>
      </c>
      <c r="F14" s="86" t="str">
        <f>'LEG A'!F14</f>
        <v>LEICESTER TRI MIXED</v>
      </c>
      <c r="G14" s="29" t="s">
        <v>121</v>
      </c>
      <c r="H14" s="20">
        <f>IF('LEG A'!H14="","WAIT",'LEG A'!H14)</f>
        <v>0.03571759259259259</v>
      </c>
      <c r="I14" s="32">
        <f>VLOOKUP(E4:E43,$B4:$C43,2,FALSE)</f>
        <v>0.07940972222222221</v>
      </c>
      <c r="J14" s="8">
        <f t="shared" si="0"/>
        <v>0.04369212962962962</v>
      </c>
      <c r="K14" s="19">
        <f>'LEG A'!H14+J14</f>
        <v>0.07940972222222221</v>
      </c>
      <c r="M14" s="100">
        <v>11</v>
      </c>
      <c r="N14" s="100" t="s">
        <v>58</v>
      </c>
      <c r="O14" s="100" t="s">
        <v>129</v>
      </c>
      <c r="P14" s="101">
        <v>0.029444444444444447</v>
      </c>
      <c r="R14" s="54">
        <v>11</v>
      </c>
      <c r="S14" s="54" t="s">
        <v>75</v>
      </c>
      <c r="T14" s="55">
        <v>0.06282407407407407</v>
      </c>
    </row>
    <row r="15" spans="2:20" ht="15">
      <c r="B15" s="61">
        <v>30</v>
      </c>
      <c r="C15" s="65">
        <v>0.06289351851851853</v>
      </c>
      <c r="E15" s="79">
        <v>12</v>
      </c>
      <c r="F15" s="86" t="str">
        <f>'LEG A'!F15</f>
        <v>FLECKNEY/KIBWORTH A</v>
      </c>
      <c r="G15" s="29" t="s">
        <v>122</v>
      </c>
      <c r="H15" s="20">
        <f>IF('LEG A'!H15="","WAIT",'LEG A'!H15)</f>
        <v>0.032673611111111105</v>
      </c>
      <c r="I15" s="32">
        <f>VLOOKUP(E4:E43,$B4:$C43,2,FALSE)</f>
        <v>0.06545138888888889</v>
      </c>
      <c r="J15" s="8">
        <f t="shared" si="0"/>
        <v>0.03277777777777779</v>
      </c>
      <c r="K15" s="19">
        <f>'LEG A'!H15+J15</f>
        <v>0.06545138888888889</v>
      </c>
      <c r="M15" s="54">
        <v>12</v>
      </c>
      <c r="N15" s="54" t="s">
        <v>63</v>
      </c>
      <c r="O15" s="54" t="s">
        <v>134</v>
      </c>
      <c r="P15" s="55">
        <v>0.029803240740740738</v>
      </c>
      <c r="R15" s="54">
        <v>12</v>
      </c>
      <c r="S15" s="54" t="s">
        <v>69</v>
      </c>
      <c r="T15" s="55">
        <v>0.06289351851851853</v>
      </c>
    </row>
    <row r="16" spans="2:20" ht="15">
      <c r="B16" s="61">
        <v>19</v>
      </c>
      <c r="C16" s="65">
        <v>0.06458333333333334</v>
      </c>
      <c r="E16" s="79">
        <v>13</v>
      </c>
      <c r="F16" s="86" t="str">
        <f>'LEG A'!F16</f>
        <v>FLECKNEY/KIBWORTH B</v>
      </c>
      <c r="G16" s="29" t="s">
        <v>123</v>
      </c>
      <c r="H16" s="20">
        <f>IF('LEG A'!H16="","WAIT",'LEG A'!H16)</f>
        <v>0.050625</v>
      </c>
      <c r="I16" s="32">
        <f>VLOOKUP(E4:E43,$B4:$C43,2,FALSE)</f>
        <v>0.08136574074074074</v>
      </c>
      <c r="J16" s="8">
        <f t="shared" si="0"/>
        <v>0.030740740740740735</v>
      </c>
      <c r="K16" s="19">
        <f>'LEG A'!H16+J16</f>
        <v>0.08136574074074074</v>
      </c>
      <c r="M16" s="54">
        <v>13</v>
      </c>
      <c r="N16" s="54" t="s">
        <v>42</v>
      </c>
      <c r="O16" s="54" t="s">
        <v>112</v>
      </c>
      <c r="P16" s="55">
        <v>0.029907407407407403</v>
      </c>
      <c r="R16" s="100">
        <v>13</v>
      </c>
      <c r="S16" s="100" t="s">
        <v>58</v>
      </c>
      <c r="T16" s="101">
        <v>0.06458333333333334</v>
      </c>
    </row>
    <row r="17" spans="2:20" ht="15">
      <c r="B17" s="61">
        <v>27</v>
      </c>
      <c r="C17" s="65">
        <v>0.06469907407407406</v>
      </c>
      <c r="E17" s="79">
        <v>14</v>
      </c>
      <c r="F17" s="86" t="str">
        <f>'LEG A'!F17</f>
        <v>WREAKE MENS A</v>
      </c>
      <c r="G17" s="29" t="s">
        <v>124</v>
      </c>
      <c r="H17" s="20">
        <f>IF('LEG A'!H17="","WAIT",'LEG A'!H17)</f>
        <v>0.031481481481481485</v>
      </c>
      <c r="I17" s="32">
        <f>VLOOKUP(E4:E43,$B4:$C43,2,FALSE)</f>
        <v>0.05797453703703703</v>
      </c>
      <c r="J17" s="8">
        <f t="shared" si="0"/>
        <v>0.026493055555555547</v>
      </c>
      <c r="K17" s="19">
        <f>'LEG A'!H17+J17</f>
        <v>0.05797453703703703</v>
      </c>
      <c r="M17" s="54">
        <v>14</v>
      </c>
      <c r="N17" s="54" t="s">
        <v>57</v>
      </c>
      <c r="O17" s="54" t="s">
        <v>128</v>
      </c>
      <c r="P17" s="55">
        <v>0.030439814814814822</v>
      </c>
      <c r="R17" s="54">
        <v>14</v>
      </c>
      <c r="S17" s="54" t="s">
        <v>66</v>
      </c>
      <c r="T17" s="55">
        <v>0.06469907407407406</v>
      </c>
    </row>
    <row r="18" spans="2:20" ht="15">
      <c r="B18" s="61">
        <v>15</v>
      </c>
      <c r="C18" s="65">
        <v>0.06479166666666666</v>
      </c>
      <c r="E18" s="79">
        <v>15</v>
      </c>
      <c r="F18" s="86" t="str">
        <f>'LEG A'!F18</f>
        <v>WREAKE MENS B</v>
      </c>
      <c r="G18" s="29" t="s">
        <v>125</v>
      </c>
      <c r="H18" s="20">
        <f>IF('LEG A'!H18="","WAIT",'LEG A'!H18)</f>
        <v>0.03304398148148149</v>
      </c>
      <c r="I18" s="32">
        <f>VLOOKUP(E4:E43,$B4:$C43,2,FALSE)</f>
        <v>0.06479166666666666</v>
      </c>
      <c r="J18" s="8">
        <f t="shared" si="0"/>
        <v>0.03174768518518518</v>
      </c>
      <c r="K18" s="19">
        <f>'LEG A'!H18+J18</f>
        <v>0.06479166666666666</v>
      </c>
      <c r="M18" s="54">
        <v>15</v>
      </c>
      <c r="N18" s="54" t="s">
        <v>52</v>
      </c>
      <c r="O18" s="54" t="s">
        <v>123</v>
      </c>
      <c r="P18" s="55">
        <v>0.030740740740740735</v>
      </c>
      <c r="R18" s="54">
        <v>15</v>
      </c>
      <c r="S18" s="54" t="s">
        <v>54</v>
      </c>
      <c r="T18" s="55">
        <v>0.06479166666666666</v>
      </c>
    </row>
    <row r="19" spans="2:20" ht="15">
      <c r="B19" s="61">
        <v>1</v>
      </c>
      <c r="C19" s="65">
        <v>0.06520833333333333</v>
      </c>
      <c r="E19" s="79">
        <v>16</v>
      </c>
      <c r="F19" s="86" t="str">
        <f>'LEG A'!F19</f>
        <v>WREAKE LADIES A</v>
      </c>
      <c r="G19" s="29" t="s">
        <v>126</v>
      </c>
      <c r="H19" s="20">
        <f>IF('LEG A'!H19="","WAIT",'LEG A'!H19)</f>
        <v>0.037141203703703704</v>
      </c>
      <c r="I19" s="32">
        <f>VLOOKUP(E4:E43,$B4:$C43,2,FALSE)</f>
        <v>0.07148148148148148</v>
      </c>
      <c r="J19" s="8">
        <f t="shared" si="0"/>
        <v>0.034340277777777775</v>
      </c>
      <c r="K19" s="19">
        <f>'LEG A'!H19+J19</f>
        <v>0.07148148148148148</v>
      </c>
      <c r="M19" s="54">
        <v>16</v>
      </c>
      <c r="N19" s="54" t="s">
        <v>75</v>
      </c>
      <c r="O19" s="54" t="s">
        <v>146</v>
      </c>
      <c r="P19" s="55">
        <v>0.031064814814814816</v>
      </c>
      <c r="R19" s="54">
        <v>16</v>
      </c>
      <c r="S19" s="54" t="s">
        <v>42</v>
      </c>
      <c r="T19" s="55">
        <v>0.06520833333333333</v>
      </c>
    </row>
    <row r="20" spans="2:20" ht="15">
      <c r="B20" s="61">
        <v>12</v>
      </c>
      <c r="C20" s="65">
        <v>0.06545138888888889</v>
      </c>
      <c r="E20" s="79">
        <v>17</v>
      </c>
      <c r="F20" s="86" t="str">
        <f>'LEG A'!F20</f>
        <v>WREAKE LADIES B</v>
      </c>
      <c r="G20" s="29" t="s">
        <v>127</v>
      </c>
      <c r="H20" s="20">
        <f>IF('LEG A'!H20="","WAIT",'LEG A'!H20)</f>
        <v>0.05184027777777778</v>
      </c>
      <c r="I20" s="32">
        <f>VLOOKUP(E4:E43,$B4:$C43,2,FALSE)</f>
        <v>0.08789351851851851</v>
      </c>
      <c r="J20" s="8">
        <f t="shared" si="0"/>
        <v>0.03605324074074073</v>
      </c>
      <c r="K20" s="19">
        <f>'LEG A'!H20+J20</f>
        <v>0.08789351851851851</v>
      </c>
      <c r="M20" s="54">
        <v>17</v>
      </c>
      <c r="N20" s="54" t="s">
        <v>54</v>
      </c>
      <c r="O20" s="54" t="s">
        <v>125</v>
      </c>
      <c r="P20" s="55">
        <v>0.03174768518518518</v>
      </c>
      <c r="R20" s="54">
        <v>17</v>
      </c>
      <c r="S20" s="54" t="s">
        <v>51</v>
      </c>
      <c r="T20" s="55">
        <v>0.06545138888888889</v>
      </c>
    </row>
    <row r="21" spans="2:20" ht="15">
      <c r="B21" s="61">
        <v>20</v>
      </c>
      <c r="C21" s="65">
        <v>0.06586805555555555</v>
      </c>
      <c r="E21" s="79">
        <v>18</v>
      </c>
      <c r="F21" s="86" t="str">
        <f>'LEG A'!F21</f>
        <v>BIRSTALL MEN</v>
      </c>
      <c r="G21" s="29" t="s">
        <v>128</v>
      </c>
      <c r="H21" s="20">
        <f>IF('LEG A'!H21="","WAIT",'LEG A'!H21)</f>
        <v>0.04100694444444444</v>
      </c>
      <c r="I21" s="32">
        <f>VLOOKUP(E4:E43,$B4:$C43,2,FALSE)</f>
        <v>0.07144675925925927</v>
      </c>
      <c r="J21" s="8">
        <f t="shared" si="0"/>
        <v>0.030439814814814822</v>
      </c>
      <c r="K21" s="19">
        <f>'LEG A'!H21+J21</f>
        <v>0.07144675925925927</v>
      </c>
      <c r="M21" s="54">
        <v>18</v>
      </c>
      <c r="N21" s="54" t="s">
        <v>66</v>
      </c>
      <c r="O21" s="54" t="s">
        <v>137</v>
      </c>
      <c r="P21" s="55">
        <v>0.031770833333333325</v>
      </c>
      <c r="R21" s="54">
        <v>18</v>
      </c>
      <c r="S21" s="54" t="s">
        <v>59</v>
      </c>
      <c r="T21" s="55">
        <v>0.06586805555555555</v>
      </c>
    </row>
    <row r="22" spans="2:20" ht="15">
      <c r="B22" s="61">
        <v>9</v>
      </c>
      <c r="C22" s="65">
        <v>0.06671296296296296</v>
      </c>
      <c r="E22" s="79">
        <v>19</v>
      </c>
      <c r="F22" s="86" t="str">
        <f>'LEG A'!F22</f>
        <v>ROADHOGGS MEN</v>
      </c>
      <c r="G22" s="29" t="s">
        <v>129</v>
      </c>
      <c r="H22" s="20">
        <f>IF('LEG A'!H22="","WAIT",'LEG A'!H22)</f>
        <v>0.03513888888888889</v>
      </c>
      <c r="I22" s="32">
        <f>VLOOKUP(E4:E43,$B4:$C43,2,FALSE)</f>
        <v>0.06458333333333334</v>
      </c>
      <c r="J22" s="8">
        <f t="shared" si="0"/>
        <v>0.029444444444444447</v>
      </c>
      <c r="K22" s="19">
        <f>'LEG A'!H22+J22</f>
        <v>0.06458333333333334</v>
      </c>
      <c r="M22" s="54">
        <v>19</v>
      </c>
      <c r="N22" s="54" t="s">
        <v>71</v>
      </c>
      <c r="O22" s="54" t="s">
        <v>142</v>
      </c>
      <c r="P22" s="55">
        <v>0.03190972222222222</v>
      </c>
      <c r="R22" s="54">
        <v>19</v>
      </c>
      <c r="S22" s="54" t="s">
        <v>48</v>
      </c>
      <c r="T22" s="55">
        <v>0.06671296296296296</v>
      </c>
    </row>
    <row r="23" spans="2:20" ht="15">
      <c r="B23" s="61">
        <v>25</v>
      </c>
      <c r="C23" s="65">
        <v>0.07069444444444445</v>
      </c>
      <c r="E23" s="79">
        <v>20</v>
      </c>
      <c r="F23" s="86" t="str">
        <f>'LEG A'!F23</f>
        <v>WEST END MIXED A</v>
      </c>
      <c r="G23" s="29" t="s">
        <v>130</v>
      </c>
      <c r="H23" s="20">
        <f>IF('LEG A'!H23="","WAIT",'LEG A'!H23)</f>
        <v>0.03344907407407407</v>
      </c>
      <c r="I23" s="32">
        <f>VLOOKUP(E4:E43,$B4:$C43,2,FALSE)</f>
        <v>0.06586805555555555</v>
      </c>
      <c r="J23" s="8">
        <f t="shared" si="0"/>
        <v>0.032418981481481486</v>
      </c>
      <c r="K23" s="19">
        <f>'LEG A'!H23+J23</f>
        <v>0.06586805555555555</v>
      </c>
      <c r="M23" s="54">
        <v>20</v>
      </c>
      <c r="N23" s="54" t="s">
        <v>48</v>
      </c>
      <c r="O23" s="54" t="s">
        <v>119</v>
      </c>
      <c r="P23" s="55">
        <v>0.032094907407407405</v>
      </c>
      <c r="R23" s="54">
        <v>20</v>
      </c>
      <c r="S23" s="54" t="s">
        <v>64</v>
      </c>
      <c r="T23" s="55">
        <v>0.07069444444444445</v>
      </c>
    </row>
    <row r="24" spans="2:20" ht="15">
      <c r="B24" s="61">
        <v>29</v>
      </c>
      <c r="C24" s="65">
        <v>0.07129629629629629</v>
      </c>
      <c r="E24" s="79">
        <v>21</v>
      </c>
      <c r="F24" s="86" t="str">
        <f>'LEG A'!F24</f>
        <v>WEST END MIXED B</v>
      </c>
      <c r="G24" s="29" t="s">
        <v>131</v>
      </c>
      <c r="H24" s="20">
        <f>IF('LEG A'!H24="","WAIT",'LEG A'!H24)</f>
        <v>0.03547453703703704</v>
      </c>
      <c r="I24" s="32">
        <f>VLOOKUP(E4:E43,$B4:$C43,2,FALSE)</f>
        <v>0.07542824074074074</v>
      </c>
      <c r="J24" s="8">
        <f t="shared" si="0"/>
        <v>0.0399537037037037</v>
      </c>
      <c r="K24" s="19">
        <f>'LEG A'!H24+J24</f>
        <v>0.07542824074074074</v>
      </c>
      <c r="M24" s="54">
        <v>21</v>
      </c>
      <c r="N24" s="54" t="s">
        <v>61</v>
      </c>
      <c r="O24" s="54" t="s">
        <v>132</v>
      </c>
      <c r="P24" s="55">
        <v>0.03232638888888889</v>
      </c>
      <c r="R24" s="54">
        <v>21</v>
      </c>
      <c r="S24" s="54" t="s">
        <v>68</v>
      </c>
      <c r="T24" s="55">
        <v>0.07129629629629629</v>
      </c>
    </row>
    <row r="25" spans="2:20" ht="15">
      <c r="B25" s="61">
        <v>18</v>
      </c>
      <c r="C25" s="65">
        <v>0.07144675925925927</v>
      </c>
      <c r="E25" s="79">
        <v>22</v>
      </c>
      <c r="F25" s="86" t="str">
        <f>'LEG A'!F25</f>
        <v>WEST END MIXED C</v>
      </c>
      <c r="G25" s="29" t="s">
        <v>132</v>
      </c>
      <c r="H25" s="20">
        <f>IF('LEG A'!H25="","WAIT",'LEG A'!H25)</f>
        <v>0.04579861111111111</v>
      </c>
      <c r="I25" s="32">
        <f>VLOOKUP(E4:E43,$B4:$C43,2,FALSE)</f>
        <v>0.078125</v>
      </c>
      <c r="J25" s="8">
        <f t="shared" si="0"/>
        <v>0.03232638888888889</v>
      </c>
      <c r="K25" s="19">
        <f>'LEG A'!H25+J25</f>
        <v>0.078125</v>
      </c>
      <c r="M25" s="54">
        <v>22</v>
      </c>
      <c r="N25" s="54" t="s">
        <v>59</v>
      </c>
      <c r="O25" s="54" t="s">
        <v>130</v>
      </c>
      <c r="P25" s="55">
        <v>0.032418981481481486</v>
      </c>
      <c r="R25" s="54">
        <v>22</v>
      </c>
      <c r="S25" s="54" t="s">
        <v>57</v>
      </c>
      <c r="T25" s="55">
        <v>0.07144675925925927</v>
      </c>
    </row>
    <row r="26" spans="2:20" ht="15">
      <c r="B26" s="61">
        <v>16</v>
      </c>
      <c r="C26" s="65">
        <v>0.07148148148148148</v>
      </c>
      <c r="E26" s="79">
        <v>23</v>
      </c>
      <c r="F26" s="86" t="str">
        <f>'LEG A'!F26</f>
        <v>WEST END MIXED D</v>
      </c>
      <c r="G26" s="29" t="s">
        <v>133</v>
      </c>
      <c r="H26" s="20">
        <f>IF('LEG A'!H26="","WAIT",'LEG A'!H26)</f>
        <v>0.04065972222222222</v>
      </c>
      <c r="I26" s="32">
        <f>VLOOKUP(E4:E43,$B4:$C43,2,FALSE)</f>
        <v>0.07333333333333333</v>
      </c>
      <c r="J26" s="8">
        <f t="shared" si="0"/>
        <v>0.03267361111111111</v>
      </c>
      <c r="K26" s="19">
        <f>'LEG A'!H26+J26</f>
        <v>0.07333333333333333</v>
      </c>
      <c r="M26" s="54">
        <v>23</v>
      </c>
      <c r="N26" s="54" t="s">
        <v>62</v>
      </c>
      <c r="O26" s="54" t="s">
        <v>133</v>
      </c>
      <c r="P26" s="55">
        <v>0.03267361111111111</v>
      </c>
      <c r="R26" s="54">
        <v>23</v>
      </c>
      <c r="S26" s="54" t="s">
        <v>55</v>
      </c>
      <c r="T26" s="55">
        <v>0.07148148148148148</v>
      </c>
    </row>
    <row r="27" spans="2:20" ht="15">
      <c r="B27" s="61">
        <v>31</v>
      </c>
      <c r="C27" s="65">
        <v>0.07329861111111112</v>
      </c>
      <c r="E27" s="79">
        <v>24</v>
      </c>
      <c r="F27" s="86" t="str">
        <f>'LEG A'!F27</f>
        <v>SHEPSHED MEN</v>
      </c>
      <c r="G27" s="29" t="s">
        <v>134</v>
      </c>
      <c r="H27" s="20">
        <f>IF('LEG A'!H27="","WAIT",'LEG A'!H27)</f>
        <v>0.029236111111111112</v>
      </c>
      <c r="I27" s="32">
        <f>VLOOKUP(E4:E43,$B4:$C43,2,FALSE)</f>
        <v>0.05903935185185185</v>
      </c>
      <c r="J27" s="8">
        <f t="shared" si="0"/>
        <v>0.029803240740740738</v>
      </c>
      <c r="K27" s="19">
        <f>'LEG A'!H27+J27</f>
        <v>0.05903935185185185</v>
      </c>
      <c r="M27" s="54">
        <v>24</v>
      </c>
      <c r="N27" s="54" t="s">
        <v>51</v>
      </c>
      <c r="O27" s="54" t="s">
        <v>122</v>
      </c>
      <c r="P27" s="55">
        <v>0.03277777777777779</v>
      </c>
      <c r="R27" s="54">
        <v>24</v>
      </c>
      <c r="S27" s="54" t="s">
        <v>70</v>
      </c>
      <c r="T27" s="55">
        <v>0.07329861111111112</v>
      </c>
    </row>
    <row r="28" spans="2:20" ht="15">
      <c r="B28" s="61">
        <v>23</v>
      </c>
      <c r="C28" s="65">
        <v>0.07333333333333333</v>
      </c>
      <c r="E28" s="79">
        <v>25</v>
      </c>
      <c r="F28" s="86" t="str">
        <f>'LEG A'!F28</f>
        <v>SHEPSHED MIXED</v>
      </c>
      <c r="G28" s="29" t="s">
        <v>135</v>
      </c>
      <c r="H28" s="20">
        <f>IF('LEG A'!H28="","WAIT",'LEG A'!H28)</f>
        <v>0.03594907407407407</v>
      </c>
      <c r="I28" s="32">
        <f>VLOOKUP(E4:E43,$B4:$C43,2,FALSE)</f>
        <v>0.07069444444444445</v>
      </c>
      <c r="J28" s="8">
        <f t="shared" si="0"/>
        <v>0.03474537037037038</v>
      </c>
      <c r="K28" s="19">
        <f>'LEG A'!H28+J28</f>
        <v>0.07069444444444445</v>
      </c>
      <c r="M28" s="54">
        <v>25</v>
      </c>
      <c r="N28" s="54" t="s">
        <v>49</v>
      </c>
      <c r="O28" s="54" t="s">
        <v>120</v>
      </c>
      <c r="P28" s="55">
        <v>0.033101851851851855</v>
      </c>
      <c r="R28" s="54">
        <v>25</v>
      </c>
      <c r="S28" s="54" t="s">
        <v>62</v>
      </c>
      <c r="T28" s="55">
        <v>0.07333333333333333</v>
      </c>
    </row>
    <row r="29" spans="2:20" ht="15">
      <c r="B29" s="61">
        <v>3</v>
      </c>
      <c r="C29" s="65">
        <v>0.07465277777777778</v>
      </c>
      <c r="E29" s="79">
        <v>26</v>
      </c>
      <c r="F29" s="86" t="str">
        <f>'LEG A'!F29</f>
        <v>OWLS MEN</v>
      </c>
      <c r="G29" s="29" t="s">
        <v>136</v>
      </c>
      <c r="H29" s="20">
        <f>IF('LEG A'!H29="","WAIT",'LEG A'!H29)</f>
        <v>0.03252314814814815</v>
      </c>
      <c r="I29" s="32">
        <f>VLOOKUP(E4:E43,$B4:$C43,2,FALSE)</f>
        <v>0.060266203703703704</v>
      </c>
      <c r="J29" s="8">
        <f t="shared" si="0"/>
        <v>0.027743055555555556</v>
      </c>
      <c r="K29" s="19">
        <f>'LEG A'!H29+J29</f>
        <v>0.060266203703703704</v>
      </c>
      <c r="M29" s="54">
        <v>26</v>
      </c>
      <c r="N29" s="54" t="s">
        <v>70</v>
      </c>
      <c r="O29" s="54" t="s">
        <v>141</v>
      </c>
      <c r="P29" s="55">
        <v>0.03386574074074075</v>
      </c>
      <c r="R29" s="54">
        <v>26</v>
      </c>
      <c r="S29" s="54" t="s">
        <v>43</v>
      </c>
      <c r="T29" s="55">
        <v>0.07465277777777778</v>
      </c>
    </row>
    <row r="30" spans="2:20" ht="15">
      <c r="B30" s="61">
        <v>10</v>
      </c>
      <c r="C30" s="65">
        <v>0.07480324074074074</v>
      </c>
      <c r="E30" s="79">
        <v>27</v>
      </c>
      <c r="F30" s="86" t="str">
        <f>'LEG A'!F30</f>
        <v>OWLS MIXED</v>
      </c>
      <c r="G30" s="29" t="s">
        <v>137</v>
      </c>
      <c r="H30" s="20">
        <f>IF('LEG A'!H30="","WAIT",'LEG A'!H30)</f>
        <v>0.03292824074074074</v>
      </c>
      <c r="I30" s="32">
        <f>VLOOKUP(E4:E43,$B4:$C43,2,FALSE)</f>
        <v>0.06469907407407406</v>
      </c>
      <c r="J30" s="8">
        <f t="shared" si="0"/>
        <v>0.031770833333333325</v>
      </c>
      <c r="K30" s="19">
        <f>'LEG A'!H30+J30</f>
        <v>0.06469907407407406</v>
      </c>
      <c r="M30" s="54">
        <v>27</v>
      </c>
      <c r="N30" s="54" t="s">
        <v>55</v>
      </c>
      <c r="O30" s="54" t="s">
        <v>126</v>
      </c>
      <c r="P30" s="55">
        <v>0.034340277777777775</v>
      </c>
      <c r="R30" s="54">
        <v>27</v>
      </c>
      <c r="S30" s="54" t="s">
        <v>49</v>
      </c>
      <c r="T30" s="55">
        <v>0.07480324074074074</v>
      </c>
    </row>
    <row r="31" spans="2:20" ht="15">
      <c r="B31" s="61">
        <v>21</v>
      </c>
      <c r="C31" s="65">
        <v>0.07542824074074074</v>
      </c>
      <c r="E31" s="79">
        <v>28</v>
      </c>
      <c r="F31" s="86" t="str">
        <f>'LEG A'!F31</f>
        <v>HUNCOTE MIXED A</v>
      </c>
      <c r="G31" s="29" t="s">
        <v>138</v>
      </c>
      <c r="H31" s="20">
        <f>IF('LEG A'!H31="","WAIT",'LEG A'!H31)</f>
        <v>0.030659722222222224</v>
      </c>
      <c r="I31" s="32">
        <f>VLOOKUP(E4:E43,$B4:$C43,2,FALSE)</f>
        <v>0.05686342592592592</v>
      </c>
      <c r="J31" s="8">
        <f t="shared" si="0"/>
        <v>0.026203703703703698</v>
      </c>
      <c r="K31" s="19">
        <f>'LEG A'!H31+J31</f>
        <v>0.05686342592592592</v>
      </c>
      <c r="M31" s="54">
        <v>28</v>
      </c>
      <c r="N31" s="54" t="s">
        <v>64</v>
      </c>
      <c r="O31" s="54" t="s">
        <v>135</v>
      </c>
      <c r="P31" s="55">
        <v>0.03474537037037038</v>
      </c>
      <c r="R31" s="54">
        <v>28</v>
      </c>
      <c r="S31" s="54" t="s">
        <v>60</v>
      </c>
      <c r="T31" s="55">
        <v>0.07542824074074074</v>
      </c>
    </row>
    <row r="32" spans="2:20" ht="15">
      <c r="B32" s="62">
        <v>32</v>
      </c>
      <c r="C32" s="65">
        <v>0.07607638888888889</v>
      </c>
      <c r="E32" s="79">
        <v>29</v>
      </c>
      <c r="F32" s="86" t="str">
        <f>'LEG A'!F32</f>
        <v>HUNCOTE MIXED B</v>
      </c>
      <c r="G32" s="29" t="s">
        <v>139</v>
      </c>
      <c r="H32" s="20">
        <f>IF('LEG A'!H32="","WAIT",'LEG A'!H32)</f>
        <v>0.036423611111111115</v>
      </c>
      <c r="I32" s="32">
        <f>VLOOKUP(E4:E43,$B4:$C43,2,FALSE)</f>
        <v>0.07129629629629629</v>
      </c>
      <c r="J32" s="8">
        <f t="shared" si="0"/>
        <v>0.03487268518518517</v>
      </c>
      <c r="K32" s="19">
        <f>'LEG A'!H32+J32</f>
        <v>0.07129629629629629</v>
      </c>
      <c r="M32" s="54">
        <v>29</v>
      </c>
      <c r="N32" s="54" t="s">
        <v>68</v>
      </c>
      <c r="O32" s="54" t="s">
        <v>139</v>
      </c>
      <c r="P32" s="55">
        <v>0.03487268518518517</v>
      </c>
      <c r="R32" s="54">
        <v>29</v>
      </c>
      <c r="S32" s="54" t="s">
        <v>71</v>
      </c>
      <c r="T32" s="55">
        <v>0.07607638888888889</v>
      </c>
    </row>
    <row r="33" spans="2:20" ht="15">
      <c r="B33" s="62">
        <v>33</v>
      </c>
      <c r="C33" s="65">
        <v>0.07658564814814815</v>
      </c>
      <c r="E33" s="79">
        <v>30</v>
      </c>
      <c r="F33" s="86" t="str">
        <f>'LEG A'!F33</f>
        <v>DESFORD MEN</v>
      </c>
      <c r="G33" s="29" t="s">
        <v>140</v>
      </c>
      <c r="H33" s="20">
        <f>IF('LEG A'!H33="","WAIT",'LEG A'!H33)</f>
        <v>0.03443287037037037</v>
      </c>
      <c r="I33" s="32">
        <f>VLOOKUP(E4:E43,$B4:$C43,2,FALSE)</f>
        <v>0.06289351851851853</v>
      </c>
      <c r="J33" s="8">
        <f t="shared" si="0"/>
        <v>0.02846064814814816</v>
      </c>
      <c r="K33" s="19">
        <f>'LEG A'!H33+J33</f>
        <v>0.06289351851851853</v>
      </c>
      <c r="M33" s="54">
        <v>30</v>
      </c>
      <c r="N33" s="54" t="s">
        <v>47</v>
      </c>
      <c r="O33" s="54" t="s">
        <v>118</v>
      </c>
      <c r="P33" s="55">
        <v>0.035219907407407415</v>
      </c>
      <c r="R33" s="54">
        <v>30</v>
      </c>
      <c r="S33" s="54" t="s">
        <v>72</v>
      </c>
      <c r="T33" s="55">
        <v>0.07658564814814815</v>
      </c>
    </row>
    <row r="34" spans="2:20" ht="15">
      <c r="B34" s="62">
        <v>22</v>
      </c>
      <c r="C34" s="65">
        <v>0.078125</v>
      </c>
      <c r="E34" s="79">
        <v>31</v>
      </c>
      <c r="F34" s="86" t="str">
        <f>'LEG A'!F34</f>
        <v>DESFORD MIXED A</v>
      </c>
      <c r="G34" s="29" t="s">
        <v>141</v>
      </c>
      <c r="H34" s="20">
        <f>IF('LEG A'!H34="","WAIT",'LEG A'!H34)</f>
        <v>0.03943287037037037</v>
      </c>
      <c r="I34" s="32">
        <f>VLOOKUP(E4:E43,$B4:$C43,2,FALSE)</f>
        <v>0.07329861111111112</v>
      </c>
      <c r="J34" s="8">
        <f t="shared" si="0"/>
        <v>0.03386574074074075</v>
      </c>
      <c r="K34" s="19">
        <f>'LEG A'!H34+J34</f>
        <v>0.07329861111111112</v>
      </c>
      <c r="M34" s="54">
        <v>31</v>
      </c>
      <c r="N34" s="54" t="s">
        <v>56</v>
      </c>
      <c r="O34" s="54" t="s">
        <v>127</v>
      </c>
      <c r="P34" s="55">
        <v>0.03605324074074073</v>
      </c>
      <c r="R34" s="54">
        <v>31</v>
      </c>
      <c r="S34" s="54" t="s">
        <v>61</v>
      </c>
      <c r="T34" s="55">
        <v>0.078125</v>
      </c>
    </row>
    <row r="35" spans="2:20" ht="15">
      <c r="B35" s="62">
        <v>11</v>
      </c>
      <c r="C35" s="65">
        <v>0.07940972222222221</v>
      </c>
      <c r="E35" s="79">
        <v>32</v>
      </c>
      <c r="F35" s="86" t="str">
        <f>'LEG A'!F35</f>
        <v>DESFORD MIXED B</v>
      </c>
      <c r="G35" s="29" t="s">
        <v>142</v>
      </c>
      <c r="H35" s="20">
        <f>IF('LEG A'!H35="","WAIT",'LEG A'!H35)</f>
        <v>0.04416666666666667</v>
      </c>
      <c r="I35" s="32">
        <f>VLOOKUP(E4:E43,$B4:$C43,2,FALSE)</f>
        <v>0.07607638888888889</v>
      </c>
      <c r="J35" s="8">
        <f t="shared" si="0"/>
        <v>0.03190972222222222</v>
      </c>
      <c r="K35" s="19">
        <f>'LEG A'!H35+J35</f>
        <v>0.07607638888888889</v>
      </c>
      <c r="M35" s="54">
        <v>32</v>
      </c>
      <c r="N35" s="54" t="s">
        <v>43</v>
      </c>
      <c r="O35" s="54" t="s">
        <v>114</v>
      </c>
      <c r="P35" s="55">
        <v>0.03629629629629629</v>
      </c>
      <c r="R35" s="54">
        <v>32</v>
      </c>
      <c r="S35" s="54" t="s">
        <v>50</v>
      </c>
      <c r="T35" s="55">
        <v>0.07940972222222221</v>
      </c>
    </row>
    <row r="36" spans="2:20" ht="15">
      <c r="B36" s="62">
        <v>7</v>
      </c>
      <c r="C36" s="65">
        <v>0.08111111111111112</v>
      </c>
      <c r="E36" s="79">
        <v>33</v>
      </c>
      <c r="F36" s="86" t="str">
        <f>'LEG A'!F36</f>
        <v>BIRSTALL MIXED</v>
      </c>
      <c r="G36" s="29" t="s">
        <v>143</v>
      </c>
      <c r="H36" s="20">
        <f>IF('LEG A'!H36="","WAIT",'LEG A'!H36)</f>
        <v>0.03844907407407407</v>
      </c>
      <c r="I36" s="32">
        <f>VLOOKUP(E4:E43,$B4:$C43,2,FALSE)</f>
        <v>0.07658564814814815</v>
      </c>
      <c r="J36" s="8">
        <f t="shared" si="0"/>
        <v>0.03813657407407408</v>
      </c>
      <c r="K36" s="19">
        <f>'LEG A'!H36+J36</f>
        <v>0.07658564814814815</v>
      </c>
      <c r="M36" s="54">
        <v>33</v>
      </c>
      <c r="N36" s="54" t="s">
        <v>72</v>
      </c>
      <c r="O36" s="54" t="s">
        <v>143</v>
      </c>
      <c r="P36" s="55">
        <v>0.03813657407407408</v>
      </c>
      <c r="R36" s="54">
        <v>33</v>
      </c>
      <c r="S36" s="54" t="s">
        <v>47</v>
      </c>
      <c r="T36" s="55">
        <v>0.08111111111111112</v>
      </c>
    </row>
    <row r="37" spans="2:20" ht="15">
      <c r="B37" s="62">
        <v>13</v>
      </c>
      <c r="C37" s="65">
        <v>0.08136574074074074</v>
      </c>
      <c r="E37" s="79">
        <v>34</v>
      </c>
      <c r="F37" s="86" t="str">
        <f>'LEG A'!F37</f>
        <v>HARBOROUGH MEN</v>
      </c>
      <c r="G37" s="29" t="s">
        <v>144</v>
      </c>
      <c r="H37" s="20">
        <f>IF('LEG A'!H37="","WAIT",'LEG A'!H37)</f>
        <v>0.033587962962962965</v>
      </c>
      <c r="I37" s="32">
        <f>VLOOKUP(E4:E43,$B4:$C43,2,FALSE)</f>
        <v>0.06018518518518518</v>
      </c>
      <c r="J37" s="8">
        <f t="shared" si="0"/>
        <v>0.026597222222222217</v>
      </c>
      <c r="K37" s="19">
        <f>'LEG A'!H37+J37</f>
        <v>0.06018518518518518</v>
      </c>
      <c r="M37" s="54">
        <v>34</v>
      </c>
      <c r="N37" s="54" t="s">
        <v>60</v>
      </c>
      <c r="O37" s="54" t="s">
        <v>131</v>
      </c>
      <c r="P37" s="55">
        <v>0.0399537037037037</v>
      </c>
      <c r="R37" s="54">
        <v>34</v>
      </c>
      <c r="S37" s="54" t="s">
        <v>52</v>
      </c>
      <c r="T37" s="55">
        <v>0.08136574074074074</v>
      </c>
    </row>
    <row r="38" spans="2:20" ht="15">
      <c r="B38" s="62">
        <v>17</v>
      </c>
      <c r="C38" s="65">
        <v>0.08789351851851851</v>
      </c>
      <c r="E38" s="79">
        <v>35</v>
      </c>
      <c r="F38" s="86" t="str">
        <f>'LEG A'!F38</f>
        <v>HARBOROUGH MIXED</v>
      </c>
      <c r="G38" s="29" t="s">
        <v>145</v>
      </c>
      <c r="H38" s="20">
        <f>IF('LEG A'!H38="","WAIT",'LEG A'!H38)</f>
        <v>0.034930555555555555</v>
      </c>
      <c r="I38" s="32">
        <f>VLOOKUP(E4:E43,$B4:$C43,2,FALSE)</f>
        <v>0.06266203703703704</v>
      </c>
      <c r="J38" s="8">
        <f t="shared" si="0"/>
        <v>0.02773148148148149</v>
      </c>
      <c r="K38" s="19">
        <f>'LEG A'!H38+J38</f>
        <v>0.06266203703703704</v>
      </c>
      <c r="M38" s="54">
        <v>35</v>
      </c>
      <c r="N38" s="54" t="s">
        <v>50</v>
      </c>
      <c r="O38" s="54" t="s">
        <v>121</v>
      </c>
      <c r="P38" s="55">
        <v>0.04369212962962962</v>
      </c>
      <c r="R38" s="54">
        <v>35</v>
      </c>
      <c r="S38" s="54" t="s">
        <v>56</v>
      </c>
      <c r="T38" s="55">
        <v>0.08789351851851851</v>
      </c>
    </row>
    <row r="39" spans="2:20" ht="15">
      <c r="B39" s="62"/>
      <c r="C39" s="65"/>
      <c r="E39" s="79">
        <v>36</v>
      </c>
      <c r="F39" s="86" t="str">
        <f>'LEG A'!F39</f>
        <v>HEMITAGE ODDS</v>
      </c>
      <c r="G39" s="29" t="s">
        <v>146</v>
      </c>
      <c r="H39" s="20">
        <f>IF('LEG A'!H39="","WAIT",'LEG A'!H39)</f>
        <v>0.03175925925925926</v>
      </c>
      <c r="I39" s="32">
        <f>VLOOKUP(E4:E43,$B4:$C43,2,FALSE)</f>
        <v>0.06282407407407407</v>
      </c>
      <c r="J39" s="8">
        <f t="shared" si="0"/>
        <v>0.031064814814814816</v>
      </c>
      <c r="K39" s="19">
        <f>'LEG A'!H39+J39</f>
        <v>0.06282407407407407</v>
      </c>
      <c r="M39" s="54">
        <v>36</v>
      </c>
      <c r="N39" s="54">
        <v>0</v>
      </c>
      <c r="O39" s="54"/>
      <c r="P39" s="55" t="e">
        <v>#N/A</v>
      </c>
      <c r="R39" s="54">
        <v>36</v>
      </c>
      <c r="S39" s="54">
        <v>0</v>
      </c>
      <c r="T39" s="55" t="e">
        <v>#N/A</v>
      </c>
    </row>
    <row r="40" spans="2:20" ht="15">
      <c r="B40" s="62"/>
      <c r="C40" s="65"/>
      <c r="E40" s="79">
        <v>37</v>
      </c>
      <c r="F40" s="86">
        <f>'LEG A'!F40</f>
        <v>0</v>
      </c>
      <c r="G40" s="29"/>
      <c r="H40" s="20" t="e">
        <f>IF('LEG A'!H40="","WAIT",'LEG A'!H40)</f>
        <v>#N/A</v>
      </c>
      <c r="I40" s="32" t="e">
        <f>VLOOKUP(E4:E43,$B4:$C43,2,FALSE)</f>
        <v>#N/A</v>
      </c>
      <c r="J40" s="8" t="e">
        <f t="shared" si="0"/>
        <v>#N/A</v>
      </c>
      <c r="K40" s="19" t="e">
        <f>'LEG A'!H40+J40</f>
        <v>#N/A</v>
      </c>
      <c r="M40" s="54">
        <v>37</v>
      </c>
      <c r="N40" s="54">
        <v>0</v>
      </c>
      <c r="O40" s="54"/>
      <c r="P40" s="55" t="e">
        <v>#N/A</v>
      </c>
      <c r="R40" s="54">
        <v>37</v>
      </c>
      <c r="S40" s="54">
        <v>0</v>
      </c>
      <c r="T40" s="55" t="e">
        <v>#N/A</v>
      </c>
    </row>
    <row r="41" spans="2:20" ht="15">
      <c r="B41" s="62"/>
      <c r="C41" s="65"/>
      <c r="E41" s="79">
        <v>38</v>
      </c>
      <c r="F41" s="86">
        <f>'LEG A'!F41</f>
        <v>0</v>
      </c>
      <c r="G41" s="29"/>
      <c r="H41" s="20" t="e">
        <f>IF('LEG A'!H41="","WAIT",'LEG A'!H41)</f>
        <v>#N/A</v>
      </c>
      <c r="I41" s="32" t="e">
        <f>VLOOKUP(E4:E43,$B4:$C43,2,FALSE)</f>
        <v>#N/A</v>
      </c>
      <c r="J41" s="8" t="e">
        <f t="shared" si="0"/>
        <v>#N/A</v>
      </c>
      <c r="K41" s="19" t="e">
        <f>'LEG A'!H41+J41</f>
        <v>#N/A</v>
      </c>
      <c r="M41" s="54">
        <v>38</v>
      </c>
      <c r="N41" s="54">
        <v>0</v>
      </c>
      <c r="O41" s="54"/>
      <c r="P41" s="55" t="e">
        <v>#N/A</v>
      </c>
      <c r="R41" s="54">
        <v>38</v>
      </c>
      <c r="S41" s="54">
        <v>0</v>
      </c>
      <c r="T41" s="55" t="e">
        <v>#N/A</v>
      </c>
    </row>
    <row r="42" spans="2:20" ht="15">
      <c r="B42" s="62"/>
      <c r="C42" s="65"/>
      <c r="E42" s="79">
        <v>39</v>
      </c>
      <c r="F42" s="86">
        <f>'LEG A'!F42</f>
        <v>0</v>
      </c>
      <c r="G42" s="29"/>
      <c r="H42" s="20" t="e">
        <f>IF('LEG A'!H42="","WAIT",'LEG A'!H42)</f>
        <v>#N/A</v>
      </c>
      <c r="I42" s="32" t="e">
        <f>VLOOKUP(E4:E43,$B4:$C43,2,FALSE)</f>
        <v>#N/A</v>
      </c>
      <c r="J42" s="8" t="e">
        <f t="shared" si="0"/>
        <v>#N/A</v>
      </c>
      <c r="K42" s="19" t="e">
        <f>'LEG A'!H42+J42</f>
        <v>#N/A</v>
      </c>
      <c r="M42" s="54">
        <v>39</v>
      </c>
      <c r="N42" s="54">
        <v>0</v>
      </c>
      <c r="O42" s="54"/>
      <c r="P42" s="55" t="e">
        <v>#N/A</v>
      </c>
      <c r="R42" s="54">
        <v>39</v>
      </c>
      <c r="S42" s="54">
        <v>0</v>
      </c>
      <c r="T42" s="55" t="e">
        <v>#N/A</v>
      </c>
    </row>
    <row r="43" spans="2:20" ht="15">
      <c r="B43" s="62"/>
      <c r="C43" s="65"/>
      <c r="E43" s="79">
        <v>40</v>
      </c>
      <c r="F43" s="86">
        <f>'LEG A'!F43</f>
        <v>0</v>
      </c>
      <c r="G43" s="29"/>
      <c r="H43" s="20" t="e">
        <f>IF('LEG A'!H43="","WAIT",'LEG A'!H43)</f>
        <v>#N/A</v>
      </c>
      <c r="I43" s="32" t="e">
        <f>VLOOKUP(E4:E43,$B4:$C43,2,FALSE)</f>
        <v>#N/A</v>
      </c>
      <c r="J43" s="8" t="e">
        <f t="shared" si="0"/>
        <v>#N/A</v>
      </c>
      <c r="K43" s="19" t="e">
        <f>'LEG A'!H43+J43</f>
        <v>#N/A</v>
      </c>
      <c r="M43" s="54">
        <v>40</v>
      </c>
      <c r="N43" s="54">
        <v>0</v>
      </c>
      <c r="O43" s="54"/>
      <c r="P43" s="55" t="e">
        <v>#N/A</v>
      </c>
      <c r="R43" s="54">
        <v>40</v>
      </c>
      <c r="S43" s="54">
        <v>0</v>
      </c>
      <c r="T43" s="55" t="e">
        <v>#N/A</v>
      </c>
    </row>
  </sheetData>
  <sheetProtection/>
  <mergeCells count="4">
    <mergeCell ref="B2:C2"/>
    <mergeCell ref="E1:H1"/>
    <mergeCell ref="E2:G2"/>
    <mergeCell ref="J2:K2"/>
  </mergeCells>
  <printOptions horizontalCentered="1" verticalCentered="1"/>
  <pageMargins left="0.7480314960629921" right="0.7480314960629921" top="0.7874015748031497" bottom="0.5905511811023623" header="0.5118110236220472" footer="0.5118110236220472"/>
  <pageSetup horizontalDpi="300" verticalDpi="300" orientation="landscape" paperSize="9" scale="80" r:id="rId1"/>
  <headerFooter alignWithMargins="0">
    <oddHeader>&amp;C&amp;"Arial,Bold"&amp;12&amp;UROUND LEICESTER RELAY 2008 - LEG B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T53"/>
  <sheetViews>
    <sheetView zoomScale="65" zoomScaleNormal="65" zoomScalePageLayoutView="0" workbookViewId="0" topLeftCell="J2">
      <selection activeCell="R16" sqref="R16:T16"/>
    </sheetView>
  </sheetViews>
  <sheetFormatPr defaultColWidth="9.140625" defaultRowHeight="12.75"/>
  <cols>
    <col min="2" max="2" width="13.57421875" style="0" bestFit="1" customWidth="1"/>
    <col min="3" max="3" width="13.28125" style="0" bestFit="1" customWidth="1"/>
    <col min="5" max="5" width="13.57421875" style="0" bestFit="1" customWidth="1"/>
    <col min="6" max="6" width="25.8515625" style="0" customWidth="1"/>
    <col min="7" max="7" width="20.421875" style="26" bestFit="1" customWidth="1"/>
    <col min="8" max="8" width="16.8515625" style="0" bestFit="1" customWidth="1"/>
    <col min="9" max="9" width="13.57421875" style="26" bestFit="1" customWidth="1"/>
    <col min="10" max="10" width="13.140625" style="9" bestFit="1" customWidth="1"/>
    <col min="11" max="11" width="14.7109375" style="9" bestFit="1" customWidth="1"/>
    <col min="13" max="13" width="12.28125" style="50" bestFit="1" customWidth="1"/>
    <col min="14" max="14" width="26.8515625" style="50" bestFit="1" customWidth="1"/>
    <col min="15" max="15" width="25.421875" style="50" bestFit="1" customWidth="1"/>
    <col min="16" max="16" width="13.140625" style="50" bestFit="1" customWidth="1"/>
    <col min="17" max="17" width="1.8515625" style="50" customWidth="1"/>
    <col min="18" max="18" width="14.421875" style="50" bestFit="1" customWidth="1"/>
    <col min="19" max="19" width="26.8515625" style="50" bestFit="1" customWidth="1"/>
    <col min="20" max="20" width="15.7109375" style="50" bestFit="1" customWidth="1"/>
  </cols>
  <sheetData>
    <row r="1" spans="5:17" ht="15">
      <c r="E1" s="84" t="s">
        <v>13</v>
      </c>
      <c r="F1" s="10"/>
      <c r="G1" s="27"/>
      <c r="H1" s="12"/>
      <c r="I1" s="33"/>
      <c r="J1" s="12"/>
      <c r="K1" s="12"/>
      <c r="L1" s="11"/>
      <c r="M1" s="47"/>
      <c r="N1" s="47"/>
      <c r="O1" s="47"/>
      <c r="P1" s="48"/>
      <c r="Q1" s="49"/>
    </row>
    <row r="2" spans="2:18" ht="15.75">
      <c r="B2" s="92" t="s">
        <v>30</v>
      </c>
      <c r="C2" s="94"/>
      <c r="E2" s="96" t="s">
        <v>27</v>
      </c>
      <c r="F2" s="97"/>
      <c r="G2" s="97"/>
      <c r="H2" s="12">
        <v>0.09236111111111112</v>
      </c>
      <c r="I2" s="33"/>
      <c r="J2" s="12"/>
      <c r="K2" s="12"/>
      <c r="L2" s="11"/>
      <c r="M2" s="47" t="s">
        <v>13</v>
      </c>
      <c r="N2" s="56"/>
      <c r="O2" s="56"/>
      <c r="P2" s="48"/>
      <c r="Q2" s="53"/>
      <c r="R2" s="83" t="s">
        <v>13</v>
      </c>
    </row>
    <row r="3" spans="2:20" ht="15.75">
      <c r="B3" s="60" t="s">
        <v>24</v>
      </c>
      <c r="C3" s="64" t="s">
        <v>4</v>
      </c>
      <c r="E3" s="78" t="s">
        <v>24</v>
      </c>
      <c r="F3" s="14" t="s">
        <v>0</v>
      </c>
      <c r="G3" s="28" t="s">
        <v>1</v>
      </c>
      <c r="H3" s="15" t="s">
        <v>2</v>
      </c>
      <c r="I3" s="34" t="s">
        <v>3</v>
      </c>
      <c r="J3" s="15" t="s">
        <v>4</v>
      </c>
      <c r="K3" s="15" t="s">
        <v>5</v>
      </c>
      <c r="L3" s="16"/>
      <c r="M3" s="51" t="s">
        <v>6</v>
      </c>
      <c r="N3" s="51" t="s">
        <v>0</v>
      </c>
      <c r="O3" s="51" t="s">
        <v>9</v>
      </c>
      <c r="P3" s="52" t="s">
        <v>4</v>
      </c>
      <c r="Q3" s="53"/>
      <c r="R3" s="51" t="s">
        <v>7</v>
      </c>
      <c r="S3" s="51" t="s">
        <v>0</v>
      </c>
      <c r="T3" s="52" t="s">
        <v>8</v>
      </c>
    </row>
    <row r="4" spans="2:20" ht="15">
      <c r="B4" s="61">
        <v>2</v>
      </c>
      <c r="C4" s="65">
        <v>0.08075231481481482</v>
      </c>
      <c r="E4" s="79">
        <v>1</v>
      </c>
      <c r="F4" s="18" t="str">
        <f>'LEG A'!F4</f>
        <v>HUNCOTE MENS </v>
      </c>
      <c r="G4" s="29" t="s">
        <v>147</v>
      </c>
      <c r="H4" s="20">
        <f>IF('LEG B'!I4&lt;'LEG B'!H2,'LEG B'!I4,'LEG B'!H2)</f>
        <v>0.06520833333333333</v>
      </c>
      <c r="I4" s="32">
        <f>VLOOKUP(E4:E43,$B4:$C43,2,FALSE)</f>
        <v>0.09734953703703704</v>
      </c>
      <c r="J4" s="8">
        <f>I4-H4</f>
        <v>0.032141203703703713</v>
      </c>
      <c r="K4" s="19">
        <f>'LEG B'!K4+J4</f>
        <v>0.09734953703703704</v>
      </c>
      <c r="L4" s="11"/>
      <c r="M4" s="54">
        <v>1</v>
      </c>
      <c r="N4" s="54" t="s">
        <v>46</v>
      </c>
      <c r="O4" s="54" t="s">
        <v>152</v>
      </c>
      <c r="P4" s="55">
        <v>0.025439814814814818</v>
      </c>
      <c r="Q4" s="53"/>
      <c r="R4" s="54">
        <v>1</v>
      </c>
      <c r="S4" s="54" t="s">
        <v>76</v>
      </c>
      <c r="T4" s="55">
        <v>0.08075231481481482</v>
      </c>
    </row>
    <row r="5" spans="2:20" ht="15">
      <c r="B5" s="61">
        <v>4</v>
      </c>
      <c r="C5" s="65">
        <v>0.08427083333333334</v>
      </c>
      <c r="E5" s="79">
        <v>2</v>
      </c>
      <c r="F5" s="18" t="str">
        <f>'LEG A'!F5</f>
        <v>CORITANIANS</v>
      </c>
      <c r="G5" s="29" t="s">
        <v>148</v>
      </c>
      <c r="H5" s="20">
        <f>IF('LEG B'!I5&lt;'LEG B'!H2,'LEG B'!I5,'LEG B'!H2)</f>
        <v>0.05476851851851852</v>
      </c>
      <c r="I5" s="32">
        <f>VLOOKUP(E4:E43,$B4:$C43,2,FALSE)</f>
        <v>0.08075231481481482</v>
      </c>
      <c r="J5" s="8">
        <f aca="true" t="shared" si="0" ref="J5:J43">I5-H5</f>
        <v>0.025983796296296297</v>
      </c>
      <c r="K5" s="19">
        <f>'LEG B'!K5+J5</f>
        <v>0.08075231481481482</v>
      </c>
      <c r="L5" s="11"/>
      <c r="M5" s="54">
        <v>2</v>
      </c>
      <c r="N5" s="54" t="s">
        <v>76</v>
      </c>
      <c r="O5" s="54" t="s">
        <v>148</v>
      </c>
      <c r="P5" s="55">
        <v>0.025983796296296297</v>
      </c>
      <c r="Q5" s="53"/>
      <c r="R5" s="54">
        <v>2</v>
      </c>
      <c r="S5" s="54" t="s">
        <v>44</v>
      </c>
      <c r="T5" s="55">
        <v>0.08427083333333334</v>
      </c>
    </row>
    <row r="6" spans="2:20" ht="15">
      <c r="B6" s="61">
        <v>5</v>
      </c>
      <c r="C6" s="65">
        <v>0.08503472222222223</v>
      </c>
      <c r="E6" s="79">
        <v>3</v>
      </c>
      <c r="F6" s="18" t="str">
        <f>'LEG A'!F6</f>
        <v>BIRSTALL LADIES</v>
      </c>
      <c r="G6" s="29" t="s">
        <v>149</v>
      </c>
      <c r="H6" s="20">
        <f>IF('LEG B'!I6&lt;'LEG B'!H2,'LEG B'!I6,'LEG B'!H2)</f>
        <v>0.07465277777777778</v>
      </c>
      <c r="I6" s="32">
        <f>VLOOKUP(E4:E43,$B4:$C43,2,FALSE)</f>
        <v>0.10527777777777779</v>
      </c>
      <c r="J6" s="8">
        <f t="shared" si="0"/>
        <v>0.030625000000000013</v>
      </c>
      <c r="K6" s="19">
        <f>'LEG B'!K6+J6</f>
        <v>0.10527777777777779</v>
      </c>
      <c r="L6" s="11"/>
      <c r="M6" s="54">
        <v>3</v>
      </c>
      <c r="N6" s="54" t="s">
        <v>65</v>
      </c>
      <c r="O6" s="54" t="s">
        <v>171</v>
      </c>
      <c r="P6" s="55">
        <v>0.02663194444444445</v>
      </c>
      <c r="Q6" s="53"/>
      <c r="R6" s="54">
        <v>3</v>
      </c>
      <c r="S6" s="54" t="s">
        <v>45</v>
      </c>
      <c r="T6" s="55">
        <v>0.08503472222222223</v>
      </c>
    </row>
    <row r="7" spans="2:20" ht="15">
      <c r="B7" s="61">
        <v>6</v>
      </c>
      <c r="C7" s="65">
        <v>0.08599537037037037</v>
      </c>
      <c r="E7" s="79">
        <v>4</v>
      </c>
      <c r="F7" s="18" t="str">
        <f>'LEG A'!F7</f>
        <v> BARROW MIXED A</v>
      </c>
      <c r="G7" s="29" t="s">
        <v>150</v>
      </c>
      <c r="H7" s="20">
        <f>IF('LEG B'!I7&lt;'LEG B'!H2,'LEG B'!I7,'LEG B'!H2)</f>
        <v>0.056226851851851854</v>
      </c>
      <c r="I7" s="32">
        <f>VLOOKUP(E4:E43,$B4:$C43,2,FALSE)</f>
        <v>0.08427083333333334</v>
      </c>
      <c r="J7" s="8">
        <f t="shared" si="0"/>
        <v>0.028043981481481482</v>
      </c>
      <c r="K7" s="19">
        <f>'LEG B'!K7+J7</f>
        <v>0.08427083333333334</v>
      </c>
      <c r="L7" s="11"/>
      <c r="M7" s="54">
        <v>4</v>
      </c>
      <c r="N7" s="54" t="s">
        <v>45</v>
      </c>
      <c r="O7" s="54" t="s">
        <v>151</v>
      </c>
      <c r="P7" s="55">
        <v>0.027314814814814826</v>
      </c>
      <c r="Q7" s="53"/>
      <c r="R7" s="54">
        <v>4</v>
      </c>
      <c r="S7" s="54" t="s">
        <v>46</v>
      </c>
      <c r="T7" s="55">
        <v>0.08599537037037037</v>
      </c>
    </row>
    <row r="8" spans="2:20" ht="15">
      <c r="B8" s="61">
        <v>26</v>
      </c>
      <c r="C8" s="65">
        <v>0.08689814814814815</v>
      </c>
      <c r="E8" s="79">
        <v>5</v>
      </c>
      <c r="F8" s="18" t="str">
        <f>'LEG A'!F8</f>
        <v>LEICESTER TRI MENS</v>
      </c>
      <c r="G8" s="29" t="s">
        <v>151</v>
      </c>
      <c r="H8" s="20">
        <f>IF('LEG B'!I8&lt;'LEG B'!H2,'LEG B'!I8,'LEG B'!H2)</f>
        <v>0.05771990740740741</v>
      </c>
      <c r="I8" s="32">
        <f>VLOOKUP(E4:E43,$B4:$C43,2,FALSE)</f>
        <v>0.08503472222222223</v>
      </c>
      <c r="J8" s="8">
        <f t="shared" si="0"/>
        <v>0.027314814814814826</v>
      </c>
      <c r="K8" s="19">
        <f>'LEG B'!K8+J8</f>
        <v>0.08503472222222223</v>
      </c>
      <c r="L8" s="11"/>
      <c r="M8" s="54">
        <v>5</v>
      </c>
      <c r="N8" s="54" t="s">
        <v>73</v>
      </c>
      <c r="O8" s="54" t="s">
        <v>179</v>
      </c>
      <c r="P8" s="55">
        <v>0.02760416666666666</v>
      </c>
      <c r="Q8" s="53"/>
      <c r="R8" s="54">
        <v>5</v>
      </c>
      <c r="S8" s="54" t="s">
        <v>65</v>
      </c>
      <c r="T8" s="55">
        <v>0.08689814814814815</v>
      </c>
    </row>
    <row r="9" spans="2:20" ht="15">
      <c r="B9" s="61">
        <v>14</v>
      </c>
      <c r="C9" s="65">
        <v>0.08718749999999999</v>
      </c>
      <c r="E9" s="79">
        <v>6</v>
      </c>
      <c r="F9" s="18" t="str">
        <f>'LEG A'!F9</f>
        <v>HINCKLEY MIXED A</v>
      </c>
      <c r="G9" s="29" t="s">
        <v>152</v>
      </c>
      <c r="H9" s="20">
        <f>IF('LEG B'!I9&lt;'LEG B'!H2,'LEG B'!I9,'LEG B'!H2)</f>
        <v>0.06055555555555556</v>
      </c>
      <c r="I9" s="32">
        <f>VLOOKUP(E4:E43,$B4:$C43,2,FALSE)</f>
        <v>0.08599537037037037</v>
      </c>
      <c r="J9" s="8">
        <f t="shared" si="0"/>
        <v>0.025439814814814818</v>
      </c>
      <c r="K9" s="19">
        <f>'LEG B'!K9+J9</f>
        <v>0.08599537037037037</v>
      </c>
      <c r="L9" s="11"/>
      <c r="M9" s="54">
        <v>6</v>
      </c>
      <c r="N9" s="54" t="s">
        <v>44</v>
      </c>
      <c r="O9" s="54" t="s">
        <v>150</v>
      </c>
      <c r="P9" s="55">
        <v>0.028043981481481482</v>
      </c>
      <c r="Q9" s="53"/>
      <c r="R9" s="54">
        <v>6</v>
      </c>
      <c r="S9" s="54" t="s">
        <v>53</v>
      </c>
      <c r="T9" s="55">
        <v>0.08718749999999999</v>
      </c>
    </row>
    <row r="10" spans="2:20" ht="15">
      <c r="B10" s="61">
        <v>34</v>
      </c>
      <c r="C10" s="65">
        <v>0.08778935185185184</v>
      </c>
      <c r="E10" s="79">
        <v>7</v>
      </c>
      <c r="F10" s="18" t="str">
        <f>'LEG A'!F10</f>
        <v>HINCKLEY MIXED B</v>
      </c>
      <c r="G10" s="29" t="s">
        <v>153</v>
      </c>
      <c r="H10" s="20">
        <f>IF('LEG B'!I10&lt;'LEG B'!H2,'LEG B'!I10,'LEG B'!H2)</f>
        <v>0.08111111111111112</v>
      </c>
      <c r="I10" s="32">
        <f>VLOOKUP(E4:E43,$B4:$C43,2,FALSE)</f>
        <v>0.12163194444444443</v>
      </c>
      <c r="J10" s="8">
        <f t="shared" si="0"/>
        <v>0.04052083333333331</v>
      </c>
      <c r="K10" s="19">
        <f>'LEG B'!K10+J10</f>
        <v>0.12163194444444443</v>
      </c>
      <c r="L10" s="11"/>
      <c r="M10" s="54">
        <v>7</v>
      </c>
      <c r="N10" s="54" t="s">
        <v>62</v>
      </c>
      <c r="O10" s="54" t="s">
        <v>168</v>
      </c>
      <c r="P10" s="55">
        <v>0.028333333333333335</v>
      </c>
      <c r="Q10" s="53"/>
      <c r="R10" s="54">
        <v>7</v>
      </c>
      <c r="S10" s="54" t="s">
        <v>73</v>
      </c>
      <c r="T10" s="55">
        <v>0.08778935185185184</v>
      </c>
    </row>
    <row r="11" spans="2:20" ht="15">
      <c r="B11" s="61">
        <v>28</v>
      </c>
      <c r="C11" s="65">
        <v>0.08853009259259259</v>
      </c>
      <c r="E11" s="79">
        <v>8</v>
      </c>
      <c r="F11" s="18">
        <f>'LEG A'!F11</f>
        <v>0</v>
      </c>
      <c r="G11" s="29"/>
      <c r="H11" s="20" t="e">
        <f>IF('LEG B'!I11&lt;'LEG B'!H2,'LEG B'!I11,'LEG B'!H2)</f>
        <v>#N/A</v>
      </c>
      <c r="I11" s="32" t="e">
        <f>VLOOKUP(E4:E43,$B4:$C43,2,FALSE)</f>
        <v>#N/A</v>
      </c>
      <c r="J11" s="8" t="e">
        <f t="shared" si="0"/>
        <v>#N/A</v>
      </c>
      <c r="K11" s="19" t="e">
        <f>'LEG B'!K11+J11</f>
        <v>#N/A</v>
      </c>
      <c r="L11" s="11"/>
      <c r="M11" s="54">
        <v>8</v>
      </c>
      <c r="N11" s="54" t="s">
        <v>48</v>
      </c>
      <c r="O11" s="54" t="s">
        <v>154</v>
      </c>
      <c r="P11" s="55">
        <v>0.028611111111111115</v>
      </c>
      <c r="Q11" s="53"/>
      <c r="R11" s="54">
        <v>8</v>
      </c>
      <c r="S11" s="54" t="s">
        <v>67</v>
      </c>
      <c r="T11" s="55">
        <v>0.08853009259259259</v>
      </c>
    </row>
    <row r="12" spans="2:20" ht="15">
      <c r="B12" s="61">
        <v>24</v>
      </c>
      <c r="C12" s="65">
        <v>0.08960648148148148</v>
      </c>
      <c r="E12" s="79">
        <v>9</v>
      </c>
      <c r="F12" s="18" t="str">
        <f>'LEG A'!F12</f>
        <v>BARROW MIXED B</v>
      </c>
      <c r="G12" s="29" t="s">
        <v>154</v>
      </c>
      <c r="H12" s="20">
        <f>IF('LEG B'!I12&lt;'LEG B'!H2,'LEG B'!I12,'LEG B'!H2)</f>
        <v>0.06671296296296296</v>
      </c>
      <c r="I12" s="32">
        <f>VLOOKUP(E4:E43,$B4:$C43,2,FALSE)</f>
        <v>0.09532407407407407</v>
      </c>
      <c r="J12" s="8">
        <f t="shared" si="0"/>
        <v>0.028611111111111115</v>
      </c>
      <c r="K12" s="19">
        <f>'LEG B'!K12+J12</f>
        <v>0.09532407407407407</v>
      </c>
      <c r="L12" s="11"/>
      <c r="M12" s="54">
        <v>9</v>
      </c>
      <c r="N12" s="54" t="s">
        <v>53</v>
      </c>
      <c r="O12" s="54" t="s">
        <v>159</v>
      </c>
      <c r="P12" s="55">
        <v>0.029212962962962954</v>
      </c>
      <c r="Q12" s="53"/>
      <c r="R12" s="54">
        <v>9</v>
      </c>
      <c r="S12" s="54" t="s">
        <v>63</v>
      </c>
      <c r="T12" s="55">
        <v>0.08960648148148148</v>
      </c>
    </row>
    <row r="13" spans="2:20" ht="15">
      <c r="B13" s="61">
        <v>30</v>
      </c>
      <c r="C13" s="65">
        <v>0.09450231481481482</v>
      </c>
      <c r="E13" s="79">
        <v>10</v>
      </c>
      <c r="F13" s="18" t="str">
        <f>'LEG A'!F13</f>
        <v>BARROW MIXED C</v>
      </c>
      <c r="G13" s="29" t="s">
        <v>155</v>
      </c>
      <c r="H13" s="20">
        <f>IF('LEG B'!I13&lt;'LEG B'!H2,'LEG B'!I13,'LEG B'!H2)</f>
        <v>0.07480324074074074</v>
      </c>
      <c r="I13" s="32">
        <f>VLOOKUP(E4:E43,$B4:$C43,2,FALSE)</f>
        <v>0.10984953703703704</v>
      </c>
      <c r="J13" s="8">
        <f t="shared" si="0"/>
        <v>0.0350462962962963</v>
      </c>
      <c r="K13" s="19">
        <f>'LEG B'!K13+J13</f>
        <v>0.10984953703703704</v>
      </c>
      <c r="L13" s="11"/>
      <c r="M13" s="54">
        <v>10</v>
      </c>
      <c r="N13" s="54" t="s">
        <v>59</v>
      </c>
      <c r="O13" s="54" t="s">
        <v>165</v>
      </c>
      <c r="P13" s="55">
        <v>0.02971064814814814</v>
      </c>
      <c r="Q13" s="53"/>
      <c r="R13" s="54">
        <v>10</v>
      </c>
      <c r="S13" s="54" t="s">
        <v>69</v>
      </c>
      <c r="T13" s="55">
        <v>0.09450231481481482</v>
      </c>
    </row>
    <row r="14" spans="2:20" ht="15">
      <c r="B14" s="61">
        <v>9</v>
      </c>
      <c r="C14" s="65">
        <v>0.09532407407407407</v>
      </c>
      <c r="E14" s="79">
        <v>11</v>
      </c>
      <c r="F14" s="18" t="str">
        <f>'LEG A'!F14</f>
        <v>LEICESTER TRI MIXED</v>
      </c>
      <c r="G14" s="29" t="s">
        <v>156</v>
      </c>
      <c r="H14" s="20">
        <f>IF('LEG B'!I14&lt;'LEG B'!H2,'LEG B'!I14,'LEG B'!H2)</f>
        <v>0.07940972222222221</v>
      </c>
      <c r="I14" s="32">
        <f>VLOOKUP(E4:E43,$B4:$C43,2,FALSE)</f>
        <v>0.11416666666666668</v>
      </c>
      <c r="J14" s="8">
        <f t="shared" si="0"/>
        <v>0.034756944444444465</v>
      </c>
      <c r="K14" s="19">
        <f>'LEG B'!K14+J14</f>
        <v>0.11416666666666668</v>
      </c>
      <c r="L14" s="11"/>
      <c r="M14" s="54">
        <v>11</v>
      </c>
      <c r="N14" s="54" t="s">
        <v>57</v>
      </c>
      <c r="O14" s="54" t="s">
        <v>163</v>
      </c>
      <c r="P14" s="55">
        <v>0.03</v>
      </c>
      <c r="Q14" s="53"/>
      <c r="R14" s="54">
        <v>11</v>
      </c>
      <c r="S14" s="54" t="s">
        <v>48</v>
      </c>
      <c r="T14" s="55">
        <v>0.09532407407407407</v>
      </c>
    </row>
    <row r="15" spans="2:20" ht="15">
      <c r="B15" s="61">
        <v>20</v>
      </c>
      <c r="C15" s="65">
        <v>0.0955787037037037</v>
      </c>
      <c r="E15" s="79">
        <v>12</v>
      </c>
      <c r="F15" s="18" t="str">
        <f>'LEG A'!F15</f>
        <v>FLECKNEY/KIBWORTH A</v>
      </c>
      <c r="G15" s="29" t="s">
        <v>157</v>
      </c>
      <c r="H15" s="20">
        <f>IF('LEG B'!I15&lt;'LEG B'!H2,'LEG B'!I15,'LEG B'!H2)</f>
        <v>0.06545138888888889</v>
      </c>
      <c r="I15" s="32">
        <f>VLOOKUP(E4:E43,$B4:$C43,2,FALSE)</f>
        <v>0.10296296296296296</v>
      </c>
      <c r="J15" s="8">
        <f t="shared" si="0"/>
        <v>0.03751157407407407</v>
      </c>
      <c r="K15" s="19">
        <f>'LEG B'!K15+J15</f>
        <v>0.10296296296296296</v>
      </c>
      <c r="L15" s="11"/>
      <c r="M15" s="54">
        <v>12</v>
      </c>
      <c r="N15" s="54" t="s">
        <v>63</v>
      </c>
      <c r="O15" s="54" t="s">
        <v>169</v>
      </c>
      <c r="P15" s="55">
        <v>0.03056712962962963</v>
      </c>
      <c r="Q15" s="53"/>
      <c r="R15" s="54">
        <v>12</v>
      </c>
      <c r="S15" s="54" t="s">
        <v>59</v>
      </c>
      <c r="T15" s="55">
        <v>0.0955787037037037</v>
      </c>
    </row>
    <row r="16" spans="2:20" ht="15">
      <c r="B16" s="61">
        <v>19</v>
      </c>
      <c r="C16" s="65">
        <v>0.09606481481481481</v>
      </c>
      <c r="E16" s="79">
        <v>13</v>
      </c>
      <c r="F16" s="18" t="str">
        <f>'LEG A'!F16</f>
        <v>FLECKNEY/KIBWORTH B</v>
      </c>
      <c r="G16" s="29" t="s">
        <v>158</v>
      </c>
      <c r="H16" s="20">
        <f>IF('LEG B'!I16&lt;'LEG B'!H2,'LEG B'!I16,'LEG B'!H2)</f>
        <v>0.08136574074074074</v>
      </c>
      <c r="I16" s="32">
        <f>VLOOKUP(E4:E43,$B4:$C43,2,FALSE)</f>
        <v>0.1180787037037037</v>
      </c>
      <c r="J16" s="8">
        <f t="shared" si="0"/>
        <v>0.03671296296296296</v>
      </c>
      <c r="K16" s="19">
        <f>'LEG B'!K16+J16</f>
        <v>0.1180787037037037</v>
      </c>
      <c r="L16" s="11"/>
      <c r="M16" s="54">
        <v>13</v>
      </c>
      <c r="N16" s="54" t="s">
        <v>43</v>
      </c>
      <c r="O16" s="54" t="s">
        <v>149</v>
      </c>
      <c r="P16" s="55">
        <v>0.030625000000000013</v>
      </c>
      <c r="Q16" s="53"/>
      <c r="R16" s="100">
        <v>13</v>
      </c>
      <c r="S16" s="100" t="s">
        <v>58</v>
      </c>
      <c r="T16" s="101">
        <v>0.09606481481481481</v>
      </c>
    </row>
    <row r="17" spans="2:20" ht="15">
      <c r="B17" s="61">
        <v>35</v>
      </c>
      <c r="C17" s="65">
        <v>0.09650462962962963</v>
      </c>
      <c r="E17" s="79">
        <v>14</v>
      </c>
      <c r="F17" s="18" t="str">
        <f>'LEG A'!F17</f>
        <v>WREAKE MENS A</v>
      </c>
      <c r="G17" s="29" t="s">
        <v>159</v>
      </c>
      <c r="H17" s="20">
        <f>IF('LEG B'!I17&lt;'LEG B'!H2,'LEG B'!I17,'LEG B'!H2)</f>
        <v>0.05797453703703703</v>
      </c>
      <c r="I17" s="32">
        <f>VLOOKUP(E4:E43,$B4:$C43,2,FALSE)</f>
        <v>0.08718749999999999</v>
      </c>
      <c r="J17" s="8">
        <f t="shared" si="0"/>
        <v>0.029212962962962954</v>
      </c>
      <c r="K17" s="19">
        <f>'LEG B'!K17+J17</f>
        <v>0.08718749999999999</v>
      </c>
      <c r="L17" s="11"/>
      <c r="M17" s="54">
        <v>14</v>
      </c>
      <c r="N17" s="54" t="s">
        <v>72</v>
      </c>
      <c r="O17" s="54" t="s">
        <v>178</v>
      </c>
      <c r="P17" s="55">
        <v>0.031412037037037044</v>
      </c>
      <c r="Q17" s="53"/>
      <c r="R17" s="54">
        <v>14</v>
      </c>
      <c r="S17" s="54" t="s">
        <v>74</v>
      </c>
      <c r="T17" s="55">
        <v>0.09650462962962963</v>
      </c>
    </row>
    <row r="18" spans="2:20" ht="15">
      <c r="B18" s="61">
        <v>1</v>
      </c>
      <c r="C18" s="65">
        <v>0.09734953703703704</v>
      </c>
      <c r="E18" s="79">
        <v>15</v>
      </c>
      <c r="F18" s="18" t="str">
        <f>'LEG A'!F18</f>
        <v>WREAKE MENS B</v>
      </c>
      <c r="G18" s="29" t="s">
        <v>160</v>
      </c>
      <c r="H18" s="20">
        <f>IF('LEG B'!I18&lt;'LEG B'!H2,'LEG B'!I18,'LEG B'!H2)</f>
        <v>0.06479166666666666</v>
      </c>
      <c r="I18" s="32">
        <f>VLOOKUP(E4:E43,$B4:$C43,2,FALSE)</f>
        <v>0.10751157407407408</v>
      </c>
      <c r="J18" s="8">
        <f t="shared" si="0"/>
        <v>0.042719907407407415</v>
      </c>
      <c r="K18" s="19">
        <f>'LEG B'!K18+J18</f>
        <v>0.10751157407407408</v>
      </c>
      <c r="L18" s="11"/>
      <c r="M18" s="100">
        <v>15</v>
      </c>
      <c r="N18" s="100" t="s">
        <v>58</v>
      </c>
      <c r="O18" s="100" t="s">
        <v>164</v>
      </c>
      <c r="P18" s="101">
        <v>0.03148148148148147</v>
      </c>
      <c r="Q18" s="53"/>
      <c r="R18" s="54">
        <v>15</v>
      </c>
      <c r="S18" s="54" t="s">
        <v>42</v>
      </c>
      <c r="T18" s="55">
        <v>0.09734953703703704</v>
      </c>
    </row>
    <row r="19" spans="2:20" ht="15">
      <c r="B19" s="61">
        <v>27</v>
      </c>
      <c r="C19" s="65">
        <v>0.09937499999999999</v>
      </c>
      <c r="E19" s="79">
        <v>16</v>
      </c>
      <c r="F19" s="18" t="str">
        <f>'LEG A'!F19</f>
        <v>WREAKE LADIES A</v>
      </c>
      <c r="G19" s="29" t="s">
        <v>161</v>
      </c>
      <c r="H19" s="20">
        <f>IF('LEG B'!I19&lt;'LEG B'!H2,'LEG B'!I19,'LEG B'!H2)</f>
        <v>0.07148148148148148</v>
      </c>
      <c r="I19" s="32">
        <f>VLOOKUP(E4:E43,$B4:$C43,2,FALSE)</f>
        <v>0.10886574074074074</v>
      </c>
      <c r="J19" s="8">
        <f t="shared" si="0"/>
        <v>0.037384259259259256</v>
      </c>
      <c r="K19" s="19">
        <f>'LEG B'!K19+J19</f>
        <v>0.10886574074074074</v>
      </c>
      <c r="L19" s="11"/>
      <c r="M19" s="54">
        <v>16</v>
      </c>
      <c r="N19" s="54" t="s">
        <v>69</v>
      </c>
      <c r="O19" s="54" t="s">
        <v>175</v>
      </c>
      <c r="P19" s="55">
        <v>0.03160879629629629</v>
      </c>
      <c r="Q19" s="53"/>
      <c r="R19" s="54">
        <v>16</v>
      </c>
      <c r="S19" s="54" t="s">
        <v>66</v>
      </c>
      <c r="T19" s="55">
        <v>0.09937499999999999</v>
      </c>
    </row>
    <row r="20" spans="2:20" ht="15">
      <c r="B20" s="61">
        <v>18</v>
      </c>
      <c r="C20" s="65">
        <v>0.10144675925925926</v>
      </c>
      <c r="E20" s="79">
        <v>17</v>
      </c>
      <c r="F20" s="18" t="str">
        <f>'LEG A'!F20</f>
        <v>WREAKE LADIES B</v>
      </c>
      <c r="G20" s="29" t="s">
        <v>162</v>
      </c>
      <c r="H20" s="20">
        <f>IF('LEG B'!I20&lt;'LEG B'!H2,'LEG B'!I20,'LEG B'!H2)</f>
        <v>0.08789351851851851</v>
      </c>
      <c r="I20" s="32">
        <f>VLOOKUP(E4:E43,$B4:$C43,2,FALSE)</f>
        <v>0.12739583333333335</v>
      </c>
      <c r="J20" s="8">
        <f t="shared" si="0"/>
        <v>0.03950231481481484</v>
      </c>
      <c r="K20" s="19">
        <f>'LEG B'!K20+J20</f>
        <v>0.12739583333333335</v>
      </c>
      <c r="L20" s="11"/>
      <c r="M20" s="54">
        <v>17</v>
      </c>
      <c r="N20" s="54" t="s">
        <v>67</v>
      </c>
      <c r="O20" s="54" t="s">
        <v>173</v>
      </c>
      <c r="P20" s="55">
        <v>0.03166666666666667</v>
      </c>
      <c r="Q20" s="53"/>
      <c r="R20" s="54">
        <v>17</v>
      </c>
      <c r="S20" s="54" t="s">
        <v>57</v>
      </c>
      <c r="T20" s="55">
        <v>0.10144675925925926</v>
      </c>
    </row>
    <row r="21" spans="2:20" ht="15">
      <c r="B21" s="61">
        <v>23</v>
      </c>
      <c r="C21" s="65">
        <v>0.10166666666666667</v>
      </c>
      <c r="E21" s="79">
        <v>18</v>
      </c>
      <c r="F21" s="18" t="str">
        <f>'LEG A'!F21</f>
        <v>BIRSTALL MEN</v>
      </c>
      <c r="G21" s="29" t="s">
        <v>163</v>
      </c>
      <c r="H21" s="20">
        <f>IF('LEG B'!I21&lt;'LEG B'!H2,'LEG B'!I21,'LEG B'!H2)</f>
        <v>0.07144675925925927</v>
      </c>
      <c r="I21" s="32">
        <f>VLOOKUP(E4:E43,$B4:$C43,2,FALSE)</f>
        <v>0.10144675925925926</v>
      </c>
      <c r="J21" s="8">
        <f t="shared" si="0"/>
        <v>0.03</v>
      </c>
      <c r="K21" s="19">
        <f>'LEG B'!K21+J21</f>
        <v>0.10144675925925926</v>
      </c>
      <c r="L21" s="11"/>
      <c r="M21" s="54">
        <v>18</v>
      </c>
      <c r="N21" s="54" t="s">
        <v>71</v>
      </c>
      <c r="O21" s="54" t="s">
        <v>177</v>
      </c>
      <c r="P21" s="55">
        <v>0.031736111111111104</v>
      </c>
      <c r="Q21" s="53"/>
      <c r="R21" s="54">
        <v>18</v>
      </c>
      <c r="S21" s="54" t="s">
        <v>62</v>
      </c>
      <c r="T21" s="55">
        <v>0.10166666666666667</v>
      </c>
    </row>
    <row r="22" spans="2:20" ht="15">
      <c r="B22" s="61">
        <v>12</v>
      </c>
      <c r="C22" s="65">
        <v>0.10296296296296296</v>
      </c>
      <c r="E22" s="79">
        <v>19</v>
      </c>
      <c r="F22" s="18" t="str">
        <f>'LEG A'!F22</f>
        <v>ROADHOGGS MEN</v>
      </c>
      <c r="G22" s="29" t="s">
        <v>164</v>
      </c>
      <c r="H22" s="20">
        <f>IF('LEG B'!I22&lt;'LEG B'!H2,'LEG B'!I22,'LEG B'!H2)</f>
        <v>0.06458333333333334</v>
      </c>
      <c r="I22" s="32">
        <f>VLOOKUP(E4:E43,$B4:$C43,2,FALSE)</f>
        <v>0.09606481481481481</v>
      </c>
      <c r="J22" s="8">
        <f t="shared" si="0"/>
        <v>0.03148148148148147</v>
      </c>
      <c r="K22" s="19">
        <f>'LEG B'!K22+J22</f>
        <v>0.09606481481481481</v>
      </c>
      <c r="L22" s="11"/>
      <c r="M22" s="54">
        <v>19</v>
      </c>
      <c r="N22" s="54" t="s">
        <v>42</v>
      </c>
      <c r="O22" s="54" t="s">
        <v>147</v>
      </c>
      <c r="P22" s="55">
        <v>0.032141203703703713</v>
      </c>
      <c r="Q22" s="53"/>
      <c r="R22" s="54">
        <v>19</v>
      </c>
      <c r="S22" s="54" t="s">
        <v>51</v>
      </c>
      <c r="T22" s="55">
        <v>0.10296296296296296</v>
      </c>
    </row>
    <row r="23" spans="2:20" ht="15">
      <c r="B23" s="61">
        <v>3</v>
      </c>
      <c r="C23" s="65">
        <v>0.10527777777777779</v>
      </c>
      <c r="E23" s="79">
        <v>20</v>
      </c>
      <c r="F23" s="18" t="str">
        <f>'LEG A'!F23</f>
        <v>WEST END MIXED A</v>
      </c>
      <c r="G23" s="29" t="s">
        <v>165</v>
      </c>
      <c r="H23" s="20">
        <f>IF('LEG B'!I23&lt;'LEG B'!H2,'LEG B'!I23,'LEG B'!H2)</f>
        <v>0.06586805555555555</v>
      </c>
      <c r="I23" s="32">
        <f>VLOOKUP(E4:E43,$B4:$C43,2,FALSE)</f>
        <v>0.0955787037037037</v>
      </c>
      <c r="J23" s="8">
        <f t="shared" si="0"/>
        <v>0.02971064814814814</v>
      </c>
      <c r="K23" s="19">
        <f>'LEG B'!K23+J23</f>
        <v>0.0955787037037037</v>
      </c>
      <c r="L23" s="11"/>
      <c r="M23" s="54">
        <v>20</v>
      </c>
      <c r="N23" s="54" t="s">
        <v>61</v>
      </c>
      <c r="O23" s="54" t="s">
        <v>167</v>
      </c>
      <c r="P23" s="55">
        <v>0.033263888888888885</v>
      </c>
      <c r="Q23" s="53"/>
      <c r="R23" s="54">
        <v>20</v>
      </c>
      <c r="S23" s="54" t="s">
        <v>43</v>
      </c>
      <c r="T23" s="55">
        <v>0.10527777777777779</v>
      </c>
    </row>
    <row r="24" spans="2:20" ht="15">
      <c r="B24" s="61">
        <v>29</v>
      </c>
      <c r="C24" s="65">
        <v>0.10605324074074074</v>
      </c>
      <c r="E24" s="79">
        <v>21</v>
      </c>
      <c r="F24" s="18" t="str">
        <f>'LEG A'!F24</f>
        <v>WEST END MIXED B</v>
      </c>
      <c r="G24" s="29" t="s">
        <v>166</v>
      </c>
      <c r="H24" s="20">
        <f>IF('LEG B'!I24&lt;'LEG B'!H2,'LEG B'!I24,'LEG B'!H2)</f>
        <v>0.07542824074074074</v>
      </c>
      <c r="I24" s="32">
        <f>VLOOKUP(E4:E43,$B4:$C43,2,FALSE)</f>
        <v>0.10872685185185187</v>
      </c>
      <c r="J24" s="8">
        <f t="shared" si="0"/>
        <v>0.033298611111111126</v>
      </c>
      <c r="K24" s="19">
        <f>'LEG B'!K24+J24</f>
        <v>0.10872685185185187</v>
      </c>
      <c r="L24" s="11"/>
      <c r="M24" s="54">
        <v>21</v>
      </c>
      <c r="N24" s="54" t="s">
        <v>60</v>
      </c>
      <c r="O24" s="54" t="s">
        <v>166</v>
      </c>
      <c r="P24" s="55">
        <v>0.033298611111111126</v>
      </c>
      <c r="Q24" s="53"/>
      <c r="R24" s="54">
        <v>21</v>
      </c>
      <c r="S24" s="54" t="s">
        <v>68</v>
      </c>
      <c r="T24" s="55">
        <v>0.10605324074074074</v>
      </c>
    </row>
    <row r="25" spans="2:20" ht="15">
      <c r="B25" s="61">
        <v>36</v>
      </c>
      <c r="C25" s="65">
        <v>0.10712962962962963</v>
      </c>
      <c r="E25" s="79">
        <v>22</v>
      </c>
      <c r="F25" s="18" t="str">
        <f>'LEG A'!F25</f>
        <v>WEST END MIXED C</v>
      </c>
      <c r="G25" s="29" t="s">
        <v>167</v>
      </c>
      <c r="H25" s="20">
        <f>IF('LEG B'!I25&lt;'LEG B'!H2,'LEG B'!I25,'LEG B'!H2)</f>
        <v>0.078125</v>
      </c>
      <c r="I25" s="32">
        <f>VLOOKUP(E4:E43,$B4:$C43,2,FALSE)</f>
        <v>0.11138888888888888</v>
      </c>
      <c r="J25" s="8">
        <f t="shared" si="0"/>
        <v>0.033263888888888885</v>
      </c>
      <c r="K25" s="19">
        <f>'LEG B'!K25+J25</f>
        <v>0.11138888888888888</v>
      </c>
      <c r="L25" s="11"/>
      <c r="M25" s="54">
        <v>22</v>
      </c>
      <c r="N25" s="54" t="s">
        <v>74</v>
      </c>
      <c r="O25" s="54" t="s">
        <v>180</v>
      </c>
      <c r="P25" s="55">
        <v>0.03384259259259259</v>
      </c>
      <c r="Q25" s="53"/>
      <c r="R25" s="54">
        <v>22</v>
      </c>
      <c r="S25" s="54" t="s">
        <v>75</v>
      </c>
      <c r="T25" s="55">
        <v>0.10712962962962963</v>
      </c>
    </row>
    <row r="26" spans="2:20" ht="15">
      <c r="B26" s="61">
        <v>15</v>
      </c>
      <c r="C26" s="65">
        <v>0.10751157407407408</v>
      </c>
      <c r="E26" s="79">
        <v>23</v>
      </c>
      <c r="F26" s="18" t="str">
        <f>'LEG A'!F26</f>
        <v>WEST END MIXED D</v>
      </c>
      <c r="G26" s="29" t="s">
        <v>168</v>
      </c>
      <c r="H26" s="20">
        <f>IF('LEG B'!I26&lt;'LEG B'!H2,'LEG B'!I26,'LEG B'!H2)</f>
        <v>0.07333333333333333</v>
      </c>
      <c r="I26" s="32">
        <f>VLOOKUP(E4:E43,$B4:$C43,2,FALSE)</f>
        <v>0.10166666666666667</v>
      </c>
      <c r="J26" s="8">
        <f t="shared" si="0"/>
        <v>0.028333333333333335</v>
      </c>
      <c r="K26" s="19">
        <f>'LEG B'!K26+J26</f>
        <v>0.10166666666666667</v>
      </c>
      <c r="L26" s="11"/>
      <c r="M26" s="54">
        <v>23</v>
      </c>
      <c r="N26" s="54" t="s">
        <v>66</v>
      </c>
      <c r="O26" s="54" t="s">
        <v>172</v>
      </c>
      <c r="P26" s="55">
        <v>0.03467592592592593</v>
      </c>
      <c r="Q26" s="53"/>
      <c r="R26" s="54">
        <v>23</v>
      </c>
      <c r="S26" s="54" t="s">
        <v>54</v>
      </c>
      <c r="T26" s="55">
        <v>0.10751157407407408</v>
      </c>
    </row>
    <row r="27" spans="2:20" ht="15">
      <c r="B27" s="61">
        <v>32</v>
      </c>
      <c r="C27" s="65">
        <v>0.10781249999999999</v>
      </c>
      <c r="E27" s="79">
        <v>24</v>
      </c>
      <c r="F27" s="18" t="str">
        <f>'LEG A'!F27</f>
        <v>SHEPSHED MEN</v>
      </c>
      <c r="G27" s="29" t="s">
        <v>169</v>
      </c>
      <c r="H27" s="20">
        <f>IF('LEG B'!I27&lt;'LEG B'!H2,'LEG B'!I27,'LEG B'!H2)</f>
        <v>0.05903935185185185</v>
      </c>
      <c r="I27" s="32">
        <f>VLOOKUP(E4:E43,$B4:$C43,2,FALSE)</f>
        <v>0.08960648148148148</v>
      </c>
      <c r="J27" s="8">
        <f t="shared" si="0"/>
        <v>0.03056712962962963</v>
      </c>
      <c r="K27" s="19">
        <f>'LEG B'!K27+J27</f>
        <v>0.08960648148148148</v>
      </c>
      <c r="L27" s="11"/>
      <c r="M27" s="54">
        <v>24</v>
      </c>
      <c r="N27" s="54" t="s">
        <v>68</v>
      </c>
      <c r="O27" s="54" t="s">
        <v>174</v>
      </c>
      <c r="P27" s="55">
        <v>0.03475694444444445</v>
      </c>
      <c r="Q27" s="53"/>
      <c r="R27" s="54">
        <v>24</v>
      </c>
      <c r="S27" s="54" t="s">
        <v>71</v>
      </c>
      <c r="T27" s="55">
        <v>0.10781249999999999</v>
      </c>
    </row>
    <row r="28" spans="2:20" ht="15">
      <c r="B28" s="61">
        <v>33</v>
      </c>
      <c r="C28" s="65">
        <v>0.1079976851851852</v>
      </c>
      <c r="E28" s="79">
        <v>25</v>
      </c>
      <c r="F28" s="18" t="str">
        <f>'LEG A'!F28</f>
        <v>SHEPSHED MIXED</v>
      </c>
      <c r="G28" s="29" t="s">
        <v>170</v>
      </c>
      <c r="H28" s="20">
        <f>IF('LEG B'!I28&lt;'LEG B'!H2,'LEG B'!I28,'LEG B'!H2)</f>
        <v>0.07069444444444445</v>
      </c>
      <c r="I28" s="32">
        <f>VLOOKUP(E4:E43,$B4:$C43,2,FALSE)</f>
        <v>0.11156250000000001</v>
      </c>
      <c r="J28" s="8">
        <f t="shared" si="0"/>
        <v>0.04086805555555556</v>
      </c>
      <c r="K28" s="19">
        <f>'LEG B'!K28+J28</f>
        <v>0.11156250000000001</v>
      </c>
      <c r="L28" s="11"/>
      <c r="M28" s="54">
        <v>25</v>
      </c>
      <c r="N28" s="54" t="s">
        <v>50</v>
      </c>
      <c r="O28" s="54" t="s">
        <v>156</v>
      </c>
      <c r="P28" s="55">
        <v>0.034756944444444465</v>
      </c>
      <c r="Q28" s="53"/>
      <c r="R28" s="54">
        <v>25</v>
      </c>
      <c r="S28" s="54" t="s">
        <v>72</v>
      </c>
      <c r="T28" s="55">
        <v>0.1079976851851852</v>
      </c>
    </row>
    <row r="29" spans="2:20" ht="15">
      <c r="B29" s="61">
        <v>31</v>
      </c>
      <c r="C29" s="65">
        <v>0.1087037037037037</v>
      </c>
      <c r="E29" s="79">
        <v>26</v>
      </c>
      <c r="F29" s="18" t="str">
        <f>'LEG A'!F29</f>
        <v>OWLS MEN</v>
      </c>
      <c r="G29" s="29" t="s">
        <v>171</v>
      </c>
      <c r="H29" s="20">
        <f>IF('LEG B'!I29&lt;'LEG B'!H2,'LEG B'!I29,'LEG B'!H2)</f>
        <v>0.060266203703703704</v>
      </c>
      <c r="I29" s="32">
        <f>VLOOKUP(E4:E43,$B4:$C43,2,FALSE)</f>
        <v>0.08689814814814815</v>
      </c>
      <c r="J29" s="8">
        <f t="shared" si="0"/>
        <v>0.02663194444444445</v>
      </c>
      <c r="K29" s="19">
        <f>'LEG B'!K29+J29</f>
        <v>0.08689814814814815</v>
      </c>
      <c r="L29" s="11"/>
      <c r="M29" s="54">
        <v>26</v>
      </c>
      <c r="N29" s="54" t="s">
        <v>49</v>
      </c>
      <c r="O29" s="54" t="s">
        <v>155</v>
      </c>
      <c r="P29" s="55">
        <v>0.0350462962962963</v>
      </c>
      <c r="Q29" s="53"/>
      <c r="R29" s="54">
        <v>26</v>
      </c>
      <c r="S29" s="54" t="s">
        <v>70</v>
      </c>
      <c r="T29" s="55">
        <v>0.1087037037037037</v>
      </c>
    </row>
    <row r="30" spans="2:20" ht="15">
      <c r="B30" s="61">
        <v>21</v>
      </c>
      <c r="C30" s="65">
        <v>0.10872685185185187</v>
      </c>
      <c r="E30" s="79">
        <v>27</v>
      </c>
      <c r="F30" s="18" t="str">
        <f>'LEG A'!F30</f>
        <v>OWLS MIXED</v>
      </c>
      <c r="G30" s="29" t="s">
        <v>172</v>
      </c>
      <c r="H30" s="20">
        <f>IF('LEG B'!I30&lt;'LEG B'!H2,'LEG B'!I30,'LEG B'!H2)</f>
        <v>0.06469907407407406</v>
      </c>
      <c r="I30" s="32">
        <f>VLOOKUP(E4:E43,$B4:$C43,2,FALSE)</f>
        <v>0.09937499999999999</v>
      </c>
      <c r="J30" s="8">
        <f t="shared" si="0"/>
        <v>0.03467592592592593</v>
      </c>
      <c r="K30" s="19">
        <f>'LEG B'!K30+J30</f>
        <v>0.09937499999999999</v>
      </c>
      <c r="L30" s="11"/>
      <c r="M30" s="54">
        <v>27</v>
      </c>
      <c r="N30" s="54" t="s">
        <v>70</v>
      </c>
      <c r="O30" s="54" t="s">
        <v>176</v>
      </c>
      <c r="P30" s="55">
        <v>0.035405092592592585</v>
      </c>
      <c r="Q30" s="53"/>
      <c r="R30" s="54">
        <v>27</v>
      </c>
      <c r="S30" s="54" t="s">
        <v>60</v>
      </c>
      <c r="T30" s="55">
        <v>0.10872685185185187</v>
      </c>
    </row>
    <row r="31" spans="2:20" ht="15">
      <c r="B31" s="61">
        <v>16</v>
      </c>
      <c r="C31" s="65">
        <v>0.10886574074074074</v>
      </c>
      <c r="E31" s="79">
        <v>28</v>
      </c>
      <c r="F31" s="18" t="str">
        <f>'LEG A'!F31</f>
        <v>HUNCOTE MIXED A</v>
      </c>
      <c r="G31" s="29" t="s">
        <v>173</v>
      </c>
      <c r="H31" s="20">
        <f>IF('LEG B'!I31&lt;'LEG B'!H2,'LEG B'!I31,'LEG B'!H2)</f>
        <v>0.05686342592592592</v>
      </c>
      <c r="I31" s="32">
        <f>VLOOKUP(E4:E43,$B4:$C43,2,FALSE)</f>
        <v>0.08853009259259259</v>
      </c>
      <c r="J31" s="8">
        <f t="shared" si="0"/>
        <v>0.03166666666666667</v>
      </c>
      <c r="K31" s="19">
        <f>'LEG B'!K31+J31</f>
        <v>0.08853009259259259</v>
      </c>
      <c r="L31" s="11"/>
      <c r="M31" s="54">
        <v>28</v>
      </c>
      <c r="N31" s="54" t="s">
        <v>52</v>
      </c>
      <c r="O31" s="54" t="s">
        <v>158</v>
      </c>
      <c r="P31" s="55">
        <v>0.03671296296296296</v>
      </c>
      <c r="Q31" s="53"/>
      <c r="R31" s="54">
        <v>28</v>
      </c>
      <c r="S31" s="54" t="s">
        <v>55</v>
      </c>
      <c r="T31" s="55">
        <v>0.10886574074074074</v>
      </c>
    </row>
    <row r="32" spans="2:20" ht="15">
      <c r="B32" s="62">
        <v>10</v>
      </c>
      <c r="C32" s="65">
        <v>0.10984953703703704</v>
      </c>
      <c r="E32" s="79">
        <v>29</v>
      </c>
      <c r="F32" s="18" t="str">
        <f>'LEG A'!F32</f>
        <v>HUNCOTE MIXED B</v>
      </c>
      <c r="G32" s="29" t="s">
        <v>174</v>
      </c>
      <c r="H32" s="20">
        <f>IF('LEG B'!I32&lt;'LEG B'!H2,'LEG B'!I32,'LEG B'!H2)</f>
        <v>0.07129629629629629</v>
      </c>
      <c r="I32" s="32">
        <f>VLOOKUP(E4:E43,$B4:$C43,2,FALSE)</f>
        <v>0.10605324074074074</v>
      </c>
      <c r="J32" s="8">
        <f t="shared" si="0"/>
        <v>0.03475694444444445</v>
      </c>
      <c r="K32" s="19">
        <f>'LEG B'!K32+J32</f>
        <v>0.10605324074074074</v>
      </c>
      <c r="L32" s="11"/>
      <c r="M32" s="54">
        <v>29</v>
      </c>
      <c r="N32" s="54" t="s">
        <v>55</v>
      </c>
      <c r="O32" s="54" t="s">
        <v>161</v>
      </c>
      <c r="P32" s="55">
        <v>0.037384259259259256</v>
      </c>
      <c r="R32" s="54">
        <v>29</v>
      </c>
      <c r="S32" s="54" t="s">
        <v>49</v>
      </c>
      <c r="T32" s="55">
        <v>0.10984953703703704</v>
      </c>
    </row>
    <row r="33" spans="2:20" ht="15">
      <c r="B33" s="62">
        <v>22</v>
      </c>
      <c r="C33" s="65">
        <v>0.11138888888888888</v>
      </c>
      <c r="E33" s="79">
        <v>30</v>
      </c>
      <c r="F33" s="18" t="str">
        <f>'LEG A'!F33</f>
        <v>DESFORD MEN</v>
      </c>
      <c r="G33" s="29" t="s">
        <v>175</v>
      </c>
      <c r="H33" s="20">
        <f>IF('LEG B'!I33&lt;'LEG B'!H2,'LEG B'!I33,'LEG B'!H2)</f>
        <v>0.06289351851851853</v>
      </c>
      <c r="I33" s="32">
        <f>VLOOKUP(E4:E43,$B4:$C43,2,FALSE)</f>
        <v>0.09450231481481482</v>
      </c>
      <c r="J33" s="8">
        <f t="shared" si="0"/>
        <v>0.03160879629629629</v>
      </c>
      <c r="K33" s="19">
        <f>'LEG B'!K33+J33</f>
        <v>0.09450231481481482</v>
      </c>
      <c r="L33" s="11"/>
      <c r="M33" s="54">
        <v>30</v>
      </c>
      <c r="N33" s="54" t="s">
        <v>51</v>
      </c>
      <c r="O33" s="54" t="s">
        <v>157</v>
      </c>
      <c r="P33" s="55">
        <v>0.03751157407407407</v>
      </c>
      <c r="R33" s="54">
        <v>30</v>
      </c>
      <c r="S33" s="54" t="s">
        <v>61</v>
      </c>
      <c r="T33" s="55">
        <v>0.11138888888888888</v>
      </c>
    </row>
    <row r="34" spans="2:20" ht="15">
      <c r="B34" s="62">
        <v>25</v>
      </c>
      <c r="C34" s="65">
        <v>0.11156250000000001</v>
      </c>
      <c r="E34" s="79">
        <v>31</v>
      </c>
      <c r="F34" s="18" t="str">
        <f>'LEG A'!F34</f>
        <v>DESFORD MIXED A</v>
      </c>
      <c r="G34" s="29" t="s">
        <v>176</v>
      </c>
      <c r="H34" s="20">
        <f>IF('LEG B'!I34&lt;'LEG B'!H2,'LEG B'!I34,'LEG B'!H2)</f>
        <v>0.07329861111111112</v>
      </c>
      <c r="I34" s="32">
        <f>VLOOKUP(E4:E43,$B4:$C43,2,FALSE)</f>
        <v>0.1087037037037037</v>
      </c>
      <c r="J34" s="8">
        <f t="shared" si="0"/>
        <v>0.035405092592592585</v>
      </c>
      <c r="K34" s="19">
        <f>'LEG B'!K34+J34</f>
        <v>0.1087037037037037</v>
      </c>
      <c r="L34" s="11"/>
      <c r="M34" s="54">
        <v>31</v>
      </c>
      <c r="N34" s="54" t="s">
        <v>56</v>
      </c>
      <c r="O34" s="54" t="s">
        <v>162</v>
      </c>
      <c r="P34" s="55">
        <v>0.03950231481481484</v>
      </c>
      <c r="R34" s="54">
        <v>31</v>
      </c>
      <c r="S34" s="54" t="s">
        <v>64</v>
      </c>
      <c r="T34" s="55">
        <v>0.11156250000000001</v>
      </c>
    </row>
    <row r="35" spans="2:20" ht="15">
      <c r="B35" s="62">
        <v>11</v>
      </c>
      <c r="C35" s="65">
        <v>0.11416666666666668</v>
      </c>
      <c r="E35" s="79">
        <v>32</v>
      </c>
      <c r="F35" s="18" t="str">
        <f>'LEG A'!F35</f>
        <v>DESFORD MIXED B</v>
      </c>
      <c r="G35" s="29" t="s">
        <v>177</v>
      </c>
      <c r="H35" s="20">
        <f>IF('LEG B'!I35&lt;'LEG B'!H2,'LEG B'!I35,'LEG B'!H2)</f>
        <v>0.07607638888888889</v>
      </c>
      <c r="I35" s="32">
        <f>VLOOKUP(E4:E43,$B4:$C43,2,FALSE)</f>
        <v>0.10781249999999999</v>
      </c>
      <c r="J35" s="8">
        <f t="shared" si="0"/>
        <v>0.031736111111111104</v>
      </c>
      <c r="K35" s="19">
        <f>'LEG B'!K35+J35</f>
        <v>0.10781249999999999</v>
      </c>
      <c r="L35" s="11"/>
      <c r="M35" s="54">
        <v>32</v>
      </c>
      <c r="N35" s="54" t="s">
        <v>47</v>
      </c>
      <c r="O35" s="54" t="s">
        <v>153</v>
      </c>
      <c r="P35" s="55">
        <v>0.04052083333333331</v>
      </c>
      <c r="R35" s="54">
        <v>32</v>
      </c>
      <c r="S35" s="54" t="s">
        <v>50</v>
      </c>
      <c r="T35" s="55">
        <v>0.11416666666666668</v>
      </c>
    </row>
    <row r="36" spans="2:20" ht="15">
      <c r="B36" s="62">
        <v>13</v>
      </c>
      <c r="C36" s="65">
        <v>0.1180787037037037</v>
      </c>
      <c r="E36" s="79">
        <v>33</v>
      </c>
      <c r="F36" s="18" t="str">
        <f>'LEG A'!F36</f>
        <v>BIRSTALL MIXED</v>
      </c>
      <c r="G36" s="29" t="s">
        <v>178</v>
      </c>
      <c r="H36" s="20">
        <f>IF('LEG B'!I36&lt;'LEG B'!H2,'LEG B'!I36,'LEG B'!H2)</f>
        <v>0.07658564814814815</v>
      </c>
      <c r="I36" s="32">
        <f>VLOOKUP(E4:E43,$B4:$C43,2,FALSE)</f>
        <v>0.1079976851851852</v>
      </c>
      <c r="J36" s="8">
        <f t="shared" si="0"/>
        <v>0.031412037037037044</v>
      </c>
      <c r="K36" s="19">
        <f>'LEG B'!K36+J36</f>
        <v>0.1079976851851852</v>
      </c>
      <c r="L36" s="11"/>
      <c r="M36" s="54">
        <v>33</v>
      </c>
      <c r="N36" s="54" t="s">
        <v>64</v>
      </c>
      <c r="O36" s="54" t="s">
        <v>170</v>
      </c>
      <c r="P36" s="55">
        <v>0.04086805555555556</v>
      </c>
      <c r="R36" s="54">
        <v>33</v>
      </c>
      <c r="S36" s="54" t="s">
        <v>52</v>
      </c>
      <c r="T36" s="55">
        <v>0.1180787037037037</v>
      </c>
    </row>
    <row r="37" spans="2:20" ht="15">
      <c r="B37" s="62">
        <v>7</v>
      </c>
      <c r="C37" s="65">
        <v>0.12163194444444443</v>
      </c>
      <c r="E37" s="79">
        <v>34</v>
      </c>
      <c r="F37" s="18" t="str">
        <f>'LEG A'!F37</f>
        <v>HARBOROUGH MEN</v>
      </c>
      <c r="G37" s="29" t="s">
        <v>179</v>
      </c>
      <c r="H37" s="20">
        <f>IF('LEG B'!I37&lt;'LEG B'!H2,'LEG B'!I37,'LEG B'!H2)</f>
        <v>0.06018518518518518</v>
      </c>
      <c r="I37" s="32">
        <f>VLOOKUP(E4:E43,$B4:$C43,2,FALSE)</f>
        <v>0.08778935185185184</v>
      </c>
      <c r="J37" s="8">
        <f t="shared" si="0"/>
        <v>0.02760416666666666</v>
      </c>
      <c r="K37" s="19">
        <f>'LEG B'!K37+J37</f>
        <v>0.08778935185185184</v>
      </c>
      <c r="L37" s="11"/>
      <c r="M37" s="54">
        <v>34</v>
      </c>
      <c r="N37" s="54" t="s">
        <v>54</v>
      </c>
      <c r="O37" s="54" t="s">
        <v>160</v>
      </c>
      <c r="P37" s="55">
        <v>0.042719907407407415</v>
      </c>
      <c r="R37" s="54">
        <v>34</v>
      </c>
      <c r="S37" s="54" t="s">
        <v>47</v>
      </c>
      <c r="T37" s="55">
        <v>0.12163194444444443</v>
      </c>
    </row>
    <row r="38" spans="2:20" ht="15">
      <c r="B38" s="62">
        <v>17</v>
      </c>
      <c r="C38" s="65">
        <v>0.12739583333333335</v>
      </c>
      <c r="E38" s="79">
        <v>35</v>
      </c>
      <c r="F38" s="18" t="str">
        <f>'LEG A'!F38</f>
        <v>HARBOROUGH MIXED</v>
      </c>
      <c r="G38" s="29" t="s">
        <v>180</v>
      </c>
      <c r="H38" s="20">
        <f>IF('LEG B'!I38&lt;'LEG B'!H2,'LEG B'!I38,'LEG B'!H2)</f>
        <v>0.06266203703703704</v>
      </c>
      <c r="I38" s="32">
        <f>VLOOKUP(E4:E43,$B4:$C43,2,FALSE)</f>
        <v>0.09650462962962963</v>
      </c>
      <c r="J38" s="8">
        <f t="shared" si="0"/>
        <v>0.03384259259259259</v>
      </c>
      <c r="K38" s="19">
        <f>'LEG B'!K38+J38</f>
        <v>0.09650462962962963</v>
      </c>
      <c r="L38" s="11"/>
      <c r="M38" s="54">
        <v>35</v>
      </c>
      <c r="N38" s="54" t="s">
        <v>75</v>
      </c>
      <c r="O38" s="54" t="s">
        <v>181</v>
      </c>
      <c r="P38" s="55">
        <v>0.044305555555555556</v>
      </c>
      <c r="R38" s="54">
        <v>35</v>
      </c>
      <c r="S38" s="54" t="s">
        <v>56</v>
      </c>
      <c r="T38" s="55">
        <v>0.12739583333333335</v>
      </c>
    </row>
    <row r="39" spans="2:20" ht="15">
      <c r="B39" s="62"/>
      <c r="C39" s="65"/>
      <c r="E39" s="79">
        <v>36</v>
      </c>
      <c r="F39" s="18" t="str">
        <f>'LEG A'!F39</f>
        <v>HEMITAGE ODDS</v>
      </c>
      <c r="G39" s="29" t="s">
        <v>181</v>
      </c>
      <c r="H39" s="20">
        <f>IF('LEG B'!I39&lt;'LEG B'!H2,'LEG B'!I39,'LEG B'!H2)</f>
        <v>0.06282407407407407</v>
      </c>
      <c r="I39" s="32">
        <f>VLOOKUP(E4:E43,$B4:$C43,2,FALSE)</f>
        <v>0.10712962962962963</v>
      </c>
      <c r="J39" s="8">
        <f t="shared" si="0"/>
        <v>0.044305555555555556</v>
      </c>
      <c r="K39" s="19">
        <f>'LEG B'!K39+J39</f>
        <v>0.10712962962962963</v>
      </c>
      <c r="L39" s="11"/>
      <c r="M39" s="54">
        <v>36</v>
      </c>
      <c r="N39" s="54">
        <v>0</v>
      </c>
      <c r="O39" s="54"/>
      <c r="P39" s="55" t="e">
        <v>#N/A</v>
      </c>
      <c r="R39" s="54">
        <v>36</v>
      </c>
      <c r="S39" s="54">
        <v>0</v>
      </c>
      <c r="T39" s="55" t="e">
        <v>#N/A</v>
      </c>
    </row>
    <row r="40" spans="2:20" ht="15">
      <c r="B40" s="62"/>
      <c r="C40" s="65"/>
      <c r="E40" s="79"/>
      <c r="F40" s="18">
        <f>'LEG A'!F40</f>
        <v>0</v>
      </c>
      <c r="G40" s="29"/>
      <c r="H40" s="20" t="e">
        <f>IF('LEG B'!I40&lt;'LEG B'!H2,'LEG B'!I40,'LEG B'!H2)</f>
        <v>#N/A</v>
      </c>
      <c r="I40" s="32" t="e">
        <f>VLOOKUP(E4:E43,$B4:$C43,2,FALSE)</f>
        <v>#N/A</v>
      </c>
      <c r="J40" s="8" t="e">
        <f t="shared" si="0"/>
        <v>#N/A</v>
      </c>
      <c r="K40" s="19" t="e">
        <f>'LEG B'!K40+J40</f>
        <v>#N/A</v>
      </c>
      <c r="L40" s="11"/>
      <c r="M40" s="54">
        <v>37</v>
      </c>
      <c r="N40" s="54">
        <v>0</v>
      </c>
      <c r="O40" s="54"/>
      <c r="P40" s="55" t="e">
        <v>#N/A</v>
      </c>
      <c r="R40" s="54">
        <v>37</v>
      </c>
      <c r="S40" s="54">
        <v>0</v>
      </c>
      <c r="T40" s="55" t="e">
        <v>#N/A</v>
      </c>
    </row>
    <row r="41" spans="2:20" ht="15">
      <c r="B41" s="62"/>
      <c r="C41" s="65"/>
      <c r="E41" s="79"/>
      <c r="F41" s="18">
        <f>'LEG A'!F41</f>
        <v>0</v>
      </c>
      <c r="G41" s="29"/>
      <c r="H41" s="20" t="e">
        <f>IF('LEG B'!I41&lt;'LEG B'!H2,'LEG B'!I41,'LEG B'!H2)</f>
        <v>#N/A</v>
      </c>
      <c r="I41" s="32" t="e">
        <f>VLOOKUP(E4:E43,$B4:$C43,2,FALSE)</f>
        <v>#N/A</v>
      </c>
      <c r="J41" s="8" t="e">
        <f t="shared" si="0"/>
        <v>#N/A</v>
      </c>
      <c r="K41" s="19" t="e">
        <f>'LEG B'!K41+J41</f>
        <v>#N/A</v>
      </c>
      <c r="L41" s="11"/>
      <c r="M41" s="54">
        <v>38</v>
      </c>
      <c r="N41" s="54">
        <v>0</v>
      </c>
      <c r="O41" s="54"/>
      <c r="P41" s="55" t="e">
        <v>#N/A</v>
      </c>
      <c r="R41" s="54">
        <v>38</v>
      </c>
      <c r="S41" s="54">
        <v>0</v>
      </c>
      <c r="T41" s="55" t="e">
        <v>#N/A</v>
      </c>
    </row>
    <row r="42" spans="2:20" ht="15">
      <c r="B42" s="62"/>
      <c r="C42" s="65"/>
      <c r="E42" s="79"/>
      <c r="F42" s="18">
        <f>'LEG A'!F42</f>
        <v>0</v>
      </c>
      <c r="G42" s="29"/>
      <c r="H42" s="20" t="e">
        <f>IF('LEG B'!I42&lt;'LEG B'!H2,'LEG B'!I42,'LEG B'!H2)</f>
        <v>#N/A</v>
      </c>
      <c r="I42" s="32" t="e">
        <f>VLOOKUP(E4:E43,$B4:$C43,2,FALSE)</f>
        <v>#N/A</v>
      </c>
      <c r="J42" s="8" t="e">
        <f t="shared" si="0"/>
        <v>#N/A</v>
      </c>
      <c r="K42" s="19" t="e">
        <f>'LEG B'!K42+J42</f>
        <v>#N/A</v>
      </c>
      <c r="L42" s="11"/>
      <c r="M42" s="54">
        <v>39</v>
      </c>
      <c r="N42" s="54">
        <v>0</v>
      </c>
      <c r="O42" s="54"/>
      <c r="P42" s="55" t="e">
        <v>#N/A</v>
      </c>
      <c r="R42" s="54">
        <v>39</v>
      </c>
      <c r="S42" s="54">
        <v>0</v>
      </c>
      <c r="T42" s="55" t="e">
        <v>#N/A</v>
      </c>
    </row>
    <row r="43" spans="2:20" ht="15">
      <c r="B43" s="62"/>
      <c r="C43" s="65"/>
      <c r="E43" s="79"/>
      <c r="F43" s="18">
        <f>'LEG A'!F43</f>
        <v>0</v>
      </c>
      <c r="G43" s="29"/>
      <c r="H43" s="20" t="e">
        <f>IF('LEG B'!I43&lt;'LEG B'!H2,'LEG B'!I43,'LEG B'!H2)</f>
        <v>#N/A</v>
      </c>
      <c r="I43" s="32" t="e">
        <f>VLOOKUP(E4:E43,$B4:$C43,2,FALSE)</f>
        <v>#N/A</v>
      </c>
      <c r="J43" s="8" t="e">
        <f t="shared" si="0"/>
        <v>#N/A</v>
      </c>
      <c r="K43" s="19" t="e">
        <f>'LEG B'!K43+J43</f>
        <v>#N/A</v>
      </c>
      <c r="L43" s="11"/>
      <c r="M43" s="54">
        <v>40</v>
      </c>
      <c r="N43" s="54">
        <v>0</v>
      </c>
      <c r="O43" s="54"/>
      <c r="P43" s="55" t="e">
        <v>#N/A</v>
      </c>
      <c r="R43" s="54">
        <v>40</v>
      </c>
      <c r="S43" s="54">
        <v>0</v>
      </c>
      <c r="T43" s="55" t="e">
        <v>#N/A</v>
      </c>
    </row>
    <row r="44" spans="6:12" ht="14.25">
      <c r="F44" s="11"/>
      <c r="G44" s="27"/>
      <c r="H44" s="12"/>
      <c r="I44" s="33"/>
      <c r="J44" s="12"/>
      <c r="K44" s="12"/>
      <c r="L44" s="11"/>
    </row>
    <row r="45" spans="6:12" ht="14.25">
      <c r="F45" s="11"/>
      <c r="G45" s="27"/>
      <c r="H45" s="12"/>
      <c r="I45" s="33"/>
      <c r="J45" s="12"/>
      <c r="K45" s="12"/>
      <c r="L45" s="11"/>
    </row>
    <row r="46" spans="6:12" ht="14.25">
      <c r="F46" s="11"/>
      <c r="G46" s="27"/>
      <c r="H46" s="12"/>
      <c r="I46" s="33"/>
      <c r="J46" s="12"/>
      <c r="K46" s="12"/>
      <c r="L46" s="11"/>
    </row>
    <row r="47" spans="6:12" ht="14.25">
      <c r="F47" s="11"/>
      <c r="G47" s="27"/>
      <c r="H47" s="12"/>
      <c r="I47" s="33"/>
      <c r="J47" s="12"/>
      <c r="K47" s="12"/>
      <c r="L47" s="11"/>
    </row>
    <row r="48" spans="6:12" ht="14.25">
      <c r="F48" s="11"/>
      <c r="G48" s="27"/>
      <c r="H48" s="12"/>
      <c r="I48" s="33"/>
      <c r="J48" s="12"/>
      <c r="K48" s="12"/>
      <c r="L48" s="11"/>
    </row>
    <row r="49" spans="6:12" ht="14.25">
      <c r="F49" s="11"/>
      <c r="G49" s="27"/>
      <c r="H49" s="12"/>
      <c r="I49" s="33"/>
      <c r="J49" s="12"/>
      <c r="K49" s="12"/>
      <c r="L49" s="11"/>
    </row>
    <row r="50" spans="6:12" ht="14.25">
      <c r="F50" s="11"/>
      <c r="G50" s="27"/>
      <c r="H50" s="12"/>
      <c r="I50" s="33"/>
      <c r="J50" s="12"/>
      <c r="K50" s="12"/>
      <c r="L50" s="11"/>
    </row>
    <row r="51" spans="6:12" ht="14.25">
      <c r="F51" s="11"/>
      <c r="G51" s="27"/>
      <c r="H51" s="12"/>
      <c r="I51" s="33"/>
      <c r="J51" s="12"/>
      <c r="K51" s="12"/>
      <c r="L51" s="11"/>
    </row>
    <row r="52" spans="6:12" ht="14.25">
      <c r="F52" s="11"/>
      <c r="G52" s="27"/>
      <c r="H52" s="12"/>
      <c r="I52" s="33"/>
      <c r="J52" s="12"/>
      <c r="K52" s="12"/>
      <c r="L52" s="11"/>
    </row>
    <row r="53" spans="6:12" ht="14.25">
      <c r="F53" s="11"/>
      <c r="G53" s="27"/>
      <c r="H53" s="12"/>
      <c r="I53" s="33"/>
      <c r="J53" s="12"/>
      <c r="K53" s="12"/>
      <c r="L53" s="11"/>
    </row>
  </sheetData>
  <sheetProtection/>
  <mergeCells count="2">
    <mergeCell ref="B2:C2"/>
    <mergeCell ref="E2:G2"/>
  </mergeCells>
  <printOptions horizontalCentered="1" verticalCentered="1"/>
  <pageMargins left="0.7480314960629921" right="0.7480314960629921" top="0.7874015748031497" bottom="0.5905511811023623" header="0.5118110236220472" footer="0"/>
  <pageSetup horizontalDpi="300" verticalDpi="300" orientation="landscape" paperSize="9" scale="80" r:id="rId1"/>
  <headerFooter alignWithMargins="0">
    <oddHeader>&amp;C&amp;"Arial,Bold"&amp;12&amp;UROUND LEICESTER RELAY 2008 - LEG C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T53"/>
  <sheetViews>
    <sheetView zoomScale="65" zoomScaleNormal="65" zoomScalePageLayoutView="0" workbookViewId="0" topLeftCell="J2">
      <selection activeCell="R15" sqref="R15:T15"/>
    </sheetView>
  </sheetViews>
  <sheetFormatPr defaultColWidth="9.140625" defaultRowHeight="12.75"/>
  <cols>
    <col min="2" max="2" width="13.57421875" style="0" bestFit="1" customWidth="1"/>
    <col min="3" max="3" width="13.28125" style="0" bestFit="1" customWidth="1"/>
    <col min="5" max="5" width="13.57421875" style="0" bestFit="1" customWidth="1"/>
    <col min="6" max="6" width="25.8515625" style="0" bestFit="1" customWidth="1"/>
    <col min="7" max="7" width="20.421875" style="26" bestFit="1" customWidth="1"/>
    <col min="8" max="8" width="16.8515625" style="0" bestFit="1" customWidth="1"/>
    <col min="9" max="9" width="13.57421875" style="26" bestFit="1" customWidth="1"/>
    <col min="10" max="10" width="13.140625" style="9" bestFit="1" customWidth="1"/>
    <col min="11" max="11" width="14.7109375" style="9" bestFit="1" customWidth="1"/>
    <col min="13" max="13" width="12.28125" style="50" bestFit="1" customWidth="1"/>
    <col min="14" max="14" width="26.8515625" style="50" bestFit="1" customWidth="1"/>
    <col min="15" max="15" width="23.00390625" style="50" bestFit="1" customWidth="1"/>
    <col min="16" max="16" width="13.140625" style="50" bestFit="1" customWidth="1"/>
    <col min="17" max="17" width="2.57421875" style="50" customWidth="1"/>
    <col min="18" max="18" width="14.421875" style="50" bestFit="1" customWidth="1"/>
    <col min="19" max="19" width="26.8515625" style="50" bestFit="1" customWidth="1"/>
    <col min="20" max="20" width="15.7109375" style="50" bestFit="1" customWidth="1"/>
  </cols>
  <sheetData>
    <row r="1" spans="5:17" ht="15">
      <c r="E1" s="84" t="s">
        <v>14</v>
      </c>
      <c r="F1" s="10"/>
      <c r="G1" s="27"/>
      <c r="H1" s="21"/>
      <c r="I1" s="33"/>
      <c r="J1" s="12"/>
      <c r="K1" s="12"/>
      <c r="L1" s="11"/>
      <c r="M1" s="47"/>
      <c r="N1" s="47"/>
      <c r="O1" s="47"/>
      <c r="P1" s="48"/>
      <c r="Q1" s="49"/>
    </row>
    <row r="2" spans="2:18" ht="15.75">
      <c r="B2" s="92" t="s">
        <v>31</v>
      </c>
      <c r="C2" s="94"/>
      <c r="E2" s="96" t="s">
        <v>27</v>
      </c>
      <c r="F2" s="96"/>
      <c r="G2" s="96"/>
      <c r="H2" s="12" t="s">
        <v>29</v>
      </c>
      <c r="I2" s="33"/>
      <c r="J2" s="12"/>
      <c r="K2" s="12"/>
      <c r="L2" s="11"/>
      <c r="M2" s="47" t="s">
        <v>14</v>
      </c>
      <c r="N2" s="56"/>
      <c r="O2" s="56"/>
      <c r="P2" s="48"/>
      <c r="Q2" s="53"/>
      <c r="R2" s="83" t="s">
        <v>14</v>
      </c>
    </row>
    <row r="3" spans="2:20" ht="15.75">
      <c r="B3" s="60" t="s">
        <v>24</v>
      </c>
      <c r="C3" s="64" t="s">
        <v>4</v>
      </c>
      <c r="E3" s="78" t="s">
        <v>24</v>
      </c>
      <c r="F3" s="14" t="s">
        <v>0</v>
      </c>
      <c r="G3" s="28" t="s">
        <v>1</v>
      </c>
      <c r="H3" s="15" t="s">
        <v>2</v>
      </c>
      <c r="I3" s="34" t="s">
        <v>3</v>
      </c>
      <c r="J3" s="15" t="s">
        <v>4</v>
      </c>
      <c r="K3" s="15" t="s">
        <v>5</v>
      </c>
      <c r="L3" s="16"/>
      <c r="M3" s="51" t="s">
        <v>6</v>
      </c>
      <c r="N3" s="51" t="s">
        <v>0</v>
      </c>
      <c r="O3" s="51" t="s">
        <v>9</v>
      </c>
      <c r="P3" s="52" t="s">
        <v>4</v>
      </c>
      <c r="Q3" s="53"/>
      <c r="R3" s="51" t="s">
        <v>7</v>
      </c>
      <c r="S3" s="51" t="s">
        <v>0</v>
      </c>
      <c r="T3" s="52" t="s">
        <v>8</v>
      </c>
    </row>
    <row r="4" spans="2:20" ht="15">
      <c r="B4" s="61">
        <v>2</v>
      </c>
      <c r="C4" s="65">
        <v>0.10179398148148149</v>
      </c>
      <c r="E4" s="79">
        <v>1</v>
      </c>
      <c r="F4" s="18" t="str">
        <f>'LEG A'!F4</f>
        <v>HUNCOTE MENS </v>
      </c>
      <c r="G4" s="29" t="s">
        <v>182</v>
      </c>
      <c r="H4" s="19">
        <f>IF('LEG C'!I4&lt;'LEG C'!H2,'LEG C'!I4,'LEG C'!H2)</f>
        <v>0.09236111111111112</v>
      </c>
      <c r="I4" s="35">
        <f>VLOOKUP(E4:E43,$B4:$C43,2,FALSE)</f>
        <v>0.1221412037037037</v>
      </c>
      <c r="J4" s="8">
        <f>I4-H4</f>
        <v>0.02978009259259258</v>
      </c>
      <c r="K4" s="19">
        <f>'LEG C'!K4+J4</f>
        <v>0.12712962962962962</v>
      </c>
      <c r="L4" s="11"/>
      <c r="M4" s="54">
        <v>1</v>
      </c>
      <c r="N4" s="54" t="s">
        <v>76</v>
      </c>
      <c r="O4" s="54" t="s">
        <v>183</v>
      </c>
      <c r="P4" s="55">
        <v>0.021041666666666667</v>
      </c>
      <c r="Q4" s="53"/>
      <c r="R4" s="54">
        <v>1</v>
      </c>
      <c r="S4" s="54" t="s">
        <v>76</v>
      </c>
      <c r="T4" s="55">
        <v>0.10179398148148149</v>
      </c>
    </row>
    <row r="5" spans="2:20" ht="15">
      <c r="B5" s="61">
        <v>5</v>
      </c>
      <c r="C5" s="65">
        <v>0.10956018518518518</v>
      </c>
      <c r="E5" s="79">
        <v>2</v>
      </c>
      <c r="F5" s="18" t="str">
        <f>'LEG A'!F5</f>
        <v>CORITANIANS</v>
      </c>
      <c r="G5" s="29" t="s">
        <v>183</v>
      </c>
      <c r="H5" s="19">
        <f>IF('LEG C'!I5&lt;'LEG C'!H3,'LEG C'!I5,'LEG C'!H3)</f>
        <v>0.08075231481481482</v>
      </c>
      <c r="I5" s="35">
        <f>VLOOKUP(E4:E43,$B4:$C43,2,FALSE)</f>
        <v>0.10179398148148149</v>
      </c>
      <c r="J5" s="8">
        <f aca="true" t="shared" si="0" ref="J5:J43">I5-H5</f>
        <v>0.021041666666666667</v>
      </c>
      <c r="K5" s="19">
        <f>'LEG C'!K5+J5</f>
        <v>0.10179398148148149</v>
      </c>
      <c r="L5" s="11"/>
      <c r="M5" s="54">
        <v>2</v>
      </c>
      <c r="N5" s="54" t="s">
        <v>57</v>
      </c>
      <c r="O5" s="54" t="s">
        <v>198</v>
      </c>
      <c r="P5" s="55">
        <v>0.02240740740740739</v>
      </c>
      <c r="Q5" s="53"/>
      <c r="R5" s="54">
        <v>2</v>
      </c>
      <c r="S5" s="54" t="s">
        <v>45</v>
      </c>
      <c r="T5" s="55">
        <v>0.10956018518518518</v>
      </c>
    </row>
    <row r="6" spans="2:20" ht="15">
      <c r="B6" s="61">
        <v>26</v>
      </c>
      <c r="C6" s="65">
        <v>0.11106481481481482</v>
      </c>
      <c r="E6" s="79">
        <v>3</v>
      </c>
      <c r="F6" s="18" t="str">
        <f>'LEG A'!F6</f>
        <v>BIRSTALL LADIES</v>
      </c>
      <c r="G6" s="29" t="s">
        <v>184</v>
      </c>
      <c r="H6" s="19">
        <f>IF('LEG C'!I6&lt;'LEG C'!H2,'LEG C'!I6,'LEG C'!H2)</f>
        <v>0.09236111111111112</v>
      </c>
      <c r="I6" s="35">
        <f>VLOOKUP(E4:E43,$B4:$C43,2,FALSE)</f>
        <v>0.1272337962962963</v>
      </c>
      <c r="J6" s="8">
        <f t="shared" si="0"/>
        <v>0.03487268518518519</v>
      </c>
      <c r="K6" s="19">
        <f>'LEG C'!K6+J6</f>
        <v>0.14015046296296296</v>
      </c>
      <c r="L6" s="11"/>
      <c r="M6" s="54">
        <v>3</v>
      </c>
      <c r="N6" s="54" t="s">
        <v>69</v>
      </c>
      <c r="O6" s="54" t="s">
        <v>210</v>
      </c>
      <c r="P6" s="55">
        <v>0.023240740740740742</v>
      </c>
      <c r="Q6" s="53"/>
      <c r="R6" s="54">
        <v>3</v>
      </c>
      <c r="S6" s="54" t="s">
        <v>65</v>
      </c>
      <c r="T6" s="55">
        <v>0.11106481481481482</v>
      </c>
    </row>
    <row r="7" spans="2:20" ht="15">
      <c r="B7" s="61">
        <v>34</v>
      </c>
      <c r="C7" s="65">
        <v>0.11233796296296296</v>
      </c>
      <c r="E7" s="79">
        <v>4</v>
      </c>
      <c r="F7" s="18" t="str">
        <f>'LEG A'!F7</f>
        <v> BARROW MIXED A</v>
      </c>
      <c r="G7" s="29" t="s">
        <v>185</v>
      </c>
      <c r="H7" s="19">
        <f>IF('LEG C'!I7&lt;'LEG C'!H2,'LEG C'!I7,'LEG C'!H2)</f>
        <v>0.08427083333333334</v>
      </c>
      <c r="I7" s="35">
        <f>VLOOKUP(E4:E43,$B4:$C43,2,FALSE)</f>
        <v>0.11350694444444444</v>
      </c>
      <c r="J7" s="8">
        <f t="shared" si="0"/>
        <v>0.0292361111111111</v>
      </c>
      <c r="K7" s="19">
        <f>'LEG C'!K7+J7</f>
        <v>0.11350694444444444</v>
      </c>
      <c r="L7" s="11"/>
      <c r="M7" s="54">
        <v>4</v>
      </c>
      <c r="N7" s="54" t="s">
        <v>65</v>
      </c>
      <c r="O7" s="54" t="s">
        <v>206</v>
      </c>
      <c r="P7" s="55">
        <v>0.02416666666666667</v>
      </c>
      <c r="Q7" s="53"/>
      <c r="R7" s="54">
        <v>4</v>
      </c>
      <c r="S7" s="54" t="s">
        <v>73</v>
      </c>
      <c r="T7" s="55">
        <v>0.11233796296296296</v>
      </c>
    </row>
    <row r="8" spans="2:20" ht="15">
      <c r="B8" s="61">
        <v>14</v>
      </c>
      <c r="C8" s="65">
        <v>0.11246527777777778</v>
      </c>
      <c r="E8" s="79">
        <v>5</v>
      </c>
      <c r="F8" s="18" t="str">
        <f>'LEG A'!F8</f>
        <v>LEICESTER TRI MENS</v>
      </c>
      <c r="G8" s="29" t="s">
        <v>186</v>
      </c>
      <c r="H8" s="19">
        <f>IF('LEG C'!I8&lt;'LEG C'!H2,'LEG C'!I8,'LEG C'!H2)</f>
        <v>0.08503472222222223</v>
      </c>
      <c r="I8" s="35">
        <f>VLOOKUP(E4:E43,$B4:$C43,2,FALSE)</f>
        <v>0.10956018518518518</v>
      </c>
      <c r="J8" s="8">
        <f t="shared" si="0"/>
        <v>0.024525462962962943</v>
      </c>
      <c r="K8" s="19">
        <f>'LEG C'!K8+J8</f>
        <v>0.10956018518518518</v>
      </c>
      <c r="L8" s="11"/>
      <c r="M8" s="54">
        <v>5</v>
      </c>
      <c r="N8" s="54" t="s">
        <v>45</v>
      </c>
      <c r="O8" s="54" t="s">
        <v>186</v>
      </c>
      <c r="P8" s="55">
        <v>0.024525462962962943</v>
      </c>
      <c r="Q8" s="53"/>
      <c r="R8" s="54">
        <v>5</v>
      </c>
      <c r="S8" s="54" t="s">
        <v>53</v>
      </c>
      <c r="T8" s="55">
        <v>0.11246527777777778</v>
      </c>
    </row>
    <row r="9" spans="2:20" ht="15">
      <c r="B9" s="61">
        <v>4</v>
      </c>
      <c r="C9" s="65">
        <v>0.11350694444444444</v>
      </c>
      <c r="E9" s="79">
        <v>6</v>
      </c>
      <c r="F9" s="18" t="str">
        <f>'LEG A'!F9</f>
        <v>HINCKLEY MIXED A</v>
      </c>
      <c r="G9" s="29" t="s">
        <v>187</v>
      </c>
      <c r="H9" s="19">
        <f>IF('LEG C'!I9&lt;'LEG C'!H2,'LEG C'!I9,'LEG C'!H2)</f>
        <v>0.08599537037037037</v>
      </c>
      <c r="I9" s="35">
        <f>VLOOKUP(E4:E43,$B4:$C43,2,FALSE)</f>
        <v>0.11568287037037038</v>
      </c>
      <c r="J9" s="8">
        <f t="shared" si="0"/>
        <v>0.029687500000000006</v>
      </c>
      <c r="K9" s="19">
        <f>'LEG C'!K9+J9</f>
        <v>0.11568287037037038</v>
      </c>
      <c r="L9" s="11"/>
      <c r="M9" s="54">
        <v>6</v>
      </c>
      <c r="N9" s="54" t="s">
        <v>73</v>
      </c>
      <c r="O9" s="54" t="s">
        <v>214</v>
      </c>
      <c r="P9" s="55">
        <v>0.02454861111111112</v>
      </c>
      <c r="Q9" s="53"/>
      <c r="R9" s="54">
        <v>6</v>
      </c>
      <c r="S9" s="54" t="s">
        <v>44</v>
      </c>
      <c r="T9" s="55">
        <v>0.11350694444444444</v>
      </c>
    </row>
    <row r="10" spans="2:20" ht="15">
      <c r="B10" s="61">
        <v>18</v>
      </c>
      <c r="C10" s="65">
        <v>0.1147685185185185</v>
      </c>
      <c r="E10" s="79">
        <v>7</v>
      </c>
      <c r="F10" s="18" t="str">
        <f>'LEG A'!F10</f>
        <v>HINCKLEY MIXED B</v>
      </c>
      <c r="G10" s="29" t="s">
        <v>188</v>
      </c>
      <c r="H10" s="19">
        <f>IF('LEG C'!I10&lt;'LEG C'!H2,'LEG C'!I10,'LEG C'!H2)</f>
        <v>0.09236111111111112</v>
      </c>
      <c r="I10" s="35">
        <f>VLOOKUP(E4:E43,$B4:$C43,2,FALSE)</f>
        <v>0.11995370370370372</v>
      </c>
      <c r="J10" s="8">
        <f t="shared" si="0"/>
        <v>0.0275925925925926</v>
      </c>
      <c r="K10" s="19">
        <f>'LEG C'!K10+J10</f>
        <v>0.14922453703703703</v>
      </c>
      <c r="L10" s="11"/>
      <c r="M10" s="54">
        <v>7</v>
      </c>
      <c r="N10" s="54" t="s">
        <v>53</v>
      </c>
      <c r="O10" s="54" t="s">
        <v>194</v>
      </c>
      <c r="P10" s="55">
        <v>0.025277777777777788</v>
      </c>
      <c r="Q10" s="53"/>
      <c r="R10" s="54">
        <v>7</v>
      </c>
      <c r="S10" s="54" t="s">
        <v>63</v>
      </c>
      <c r="T10" s="55">
        <v>0.11559027777777779</v>
      </c>
    </row>
    <row r="11" spans="2:20" ht="15">
      <c r="B11" s="61">
        <v>24</v>
      </c>
      <c r="C11" s="65">
        <v>0.11559027777777779</v>
      </c>
      <c r="E11" s="79">
        <v>8</v>
      </c>
      <c r="F11" s="18">
        <f>'LEG A'!F11</f>
        <v>0</v>
      </c>
      <c r="G11" s="29"/>
      <c r="H11" s="19" t="e">
        <f>IF('LEG C'!I11&lt;'LEG C'!H2,'LEG C'!I11,'LEG C'!H2)</f>
        <v>#N/A</v>
      </c>
      <c r="I11" s="35" t="e">
        <f>VLOOKUP(E4:E43,$B4:$C43,2,FALSE)</f>
        <v>#N/A</v>
      </c>
      <c r="J11" s="8" t="e">
        <f t="shared" si="0"/>
        <v>#N/A</v>
      </c>
      <c r="K11" s="19" t="e">
        <f>'LEG C'!K11+J11</f>
        <v>#N/A</v>
      </c>
      <c r="L11" s="11"/>
      <c r="M11" s="100">
        <v>8</v>
      </c>
      <c r="N11" s="100" t="s">
        <v>58</v>
      </c>
      <c r="O11" s="100" t="s">
        <v>199</v>
      </c>
      <c r="P11" s="101">
        <v>0.02559027777777778</v>
      </c>
      <c r="Q11" s="53"/>
      <c r="R11" s="54">
        <v>8</v>
      </c>
      <c r="S11" s="54" t="s">
        <v>46</v>
      </c>
      <c r="T11" s="55">
        <v>0.11568287037037038</v>
      </c>
    </row>
    <row r="12" spans="2:20" ht="15">
      <c r="B12" s="61">
        <v>30</v>
      </c>
      <c r="C12" s="65">
        <v>0.11560185185185186</v>
      </c>
      <c r="E12" s="79">
        <v>9</v>
      </c>
      <c r="F12" s="18" t="str">
        <f>'LEG A'!F12</f>
        <v>BARROW MIXED B</v>
      </c>
      <c r="G12" s="29" t="s">
        <v>189</v>
      </c>
      <c r="H12" s="19">
        <f>IF('LEG C'!I12&lt;'LEG C'!H2,'LEG C'!I12,'LEG C'!H2)</f>
        <v>0.09236111111111112</v>
      </c>
      <c r="I12" s="35">
        <f>VLOOKUP(E4:E43,$B4:$C43,2,FALSE)</f>
        <v>0.11842592592592593</v>
      </c>
      <c r="J12" s="8">
        <f t="shared" si="0"/>
        <v>0.02606481481481482</v>
      </c>
      <c r="K12" s="19">
        <f>'LEG C'!K12+J12</f>
        <v>0.1213888888888889</v>
      </c>
      <c r="L12" s="11"/>
      <c r="M12" s="54">
        <v>9</v>
      </c>
      <c r="N12" s="54" t="s">
        <v>63</v>
      </c>
      <c r="O12" s="54" t="s">
        <v>204</v>
      </c>
      <c r="P12" s="55">
        <v>0.02598379629629631</v>
      </c>
      <c r="Q12" s="53"/>
      <c r="R12" s="54">
        <v>9</v>
      </c>
      <c r="S12" s="54" t="s">
        <v>69</v>
      </c>
      <c r="T12" s="55">
        <v>0.11774305555555556</v>
      </c>
    </row>
    <row r="13" spans="2:20" ht="15">
      <c r="B13" s="61">
        <v>6</v>
      </c>
      <c r="C13" s="65">
        <v>0.11568287037037038</v>
      </c>
      <c r="E13" s="79">
        <v>10</v>
      </c>
      <c r="F13" s="18" t="str">
        <f>'LEG A'!F13</f>
        <v>BARROW MIXED C</v>
      </c>
      <c r="G13" s="29" t="s">
        <v>190</v>
      </c>
      <c r="H13" s="19">
        <f>IF('LEG C'!I13&lt;'LEG C'!H2,'LEG C'!I13,'LEG C'!H2)</f>
        <v>0.09236111111111112</v>
      </c>
      <c r="I13" s="35">
        <f>VLOOKUP(E4:E43,$B4:$C43,2,FALSE)</f>
        <v>0.12542824074074074</v>
      </c>
      <c r="J13" s="8">
        <f t="shared" si="0"/>
        <v>0.03306712962962963</v>
      </c>
      <c r="K13" s="19">
        <f>'LEG C'!K13+J13</f>
        <v>0.14291666666666666</v>
      </c>
      <c r="L13" s="11"/>
      <c r="M13" s="54">
        <v>10</v>
      </c>
      <c r="N13" s="54" t="s">
        <v>48</v>
      </c>
      <c r="O13" s="54" t="s">
        <v>189</v>
      </c>
      <c r="P13" s="55">
        <v>0.02606481481481482</v>
      </c>
      <c r="Q13" s="53"/>
      <c r="R13" s="54">
        <v>10</v>
      </c>
      <c r="S13" s="54" t="s">
        <v>67</v>
      </c>
      <c r="T13" s="55">
        <v>0.1193287037037037</v>
      </c>
    </row>
    <row r="14" spans="2:20" ht="15">
      <c r="B14" s="61">
        <v>19</v>
      </c>
      <c r="C14" s="65">
        <v>0.1179513888888889</v>
      </c>
      <c r="E14" s="79">
        <v>11</v>
      </c>
      <c r="F14" s="18" t="str">
        <f>'LEG A'!F14</f>
        <v>LEICESTER TRI MIXED</v>
      </c>
      <c r="G14" s="29" t="s">
        <v>191</v>
      </c>
      <c r="H14" s="19">
        <v>0.10310185185185185</v>
      </c>
      <c r="I14" s="35">
        <f>VLOOKUP(E4:E43,$B4:$C43,2,FALSE)</f>
        <v>0.13056712962962963</v>
      </c>
      <c r="J14" s="8">
        <f t="shared" si="0"/>
        <v>0.027465277777777783</v>
      </c>
      <c r="K14" s="19">
        <f>'LEG C'!K14+J14</f>
        <v>0.14163194444444446</v>
      </c>
      <c r="L14" s="11"/>
      <c r="M14" s="54">
        <v>11</v>
      </c>
      <c r="N14" s="54" t="s">
        <v>59</v>
      </c>
      <c r="O14" s="54" t="s">
        <v>200</v>
      </c>
      <c r="P14" s="55">
        <v>0.0261111111111111</v>
      </c>
      <c r="Q14" s="53"/>
      <c r="R14" s="54">
        <v>11</v>
      </c>
      <c r="S14" s="54" t="s">
        <v>48</v>
      </c>
      <c r="T14" s="55">
        <v>0.1213888888888889</v>
      </c>
    </row>
    <row r="15" spans="2:20" ht="15">
      <c r="B15" s="61">
        <v>9</v>
      </c>
      <c r="C15" s="65">
        <v>0.11842592592592593</v>
      </c>
      <c r="E15" s="79">
        <v>12</v>
      </c>
      <c r="F15" s="18" t="str">
        <f>'LEG A'!F15</f>
        <v>FLECKNEY/KIBWORTH A</v>
      </c>
      <c r="G15" s="29" t="s">
        <v>192</v>
      </c>
      <c r="H15" s="19">
        <f>IF('LEG C'!I15&lt;'LEG C'!H2,'LEG C'!I15,'LEG C'!H2)</f>
        <v>0.09236111111111112</v>
      </c>
      <c r="I15" s="35">
        <f>VLOOKUP(E4:E43,$B4:$C43,2,FALSE)</f>
        <v>0.11861111111111111</v>
      </c>
      <c r="J15" s="8">
        <f t="shared" si="0"/>
        <v>0.026249999999999996</v>
      </c>
      <c r="K15" s="19">
        <f>'LEG C'!K15+J15</f>
        <v>0.12921296296296297</v>
      </c>
      <c r="L15" s="11"/>
      <c r="M15" s="54">
        <v>12</v>
      </c>
      <c r="N15" s="54" t="s">
        <v>51</v>
      </c>
      <c r="O15" s="54" t="s">
        <v>192</v>
      </c>
      <c r="P15" s="55">
        <v>0.026249999999999996</v>
      </c>
      <c r="Q15" s="53"/>
      <c r="R15" s="100">
        <v>12</v>
      </c>
      <c r="S15" s="100" t="s">
        <v>58</v>
      </c>
      <c r="T15" s="101">
        <v>0.12165509259259259</v>
      </c>
    </row>
    <row r="16" spans="2:20" ht="15">
      <c r="B16" s="61">
        <v>20</v>
      </c>
      <c r="C16" s="65">
        <v>0.11847222222222221</v>
      </c>
      <c r="E16" s="79">
        <v>13</v>
      </c>
      <c r="F16" s="18" t="str">
        <f>'LEG A'!F16</f>
        <v>FLECKNEY/KIBWORTH B</v>
      </c>
      <c r="G16" s="29" t="s">
        <v>193</v>
      </c>
      <c r="H16" s="19">
        <f>IF('LEG C'!I16&lt;'LEG C'!H2,'LEG C'!I16,'LEG C'!H2)</f>
        <v>0.09236111111111112</v>
      </c>
      <c r="I16" s="35">
        <f>VLOOKUP(E4:E43,$B4:$C43,2,FALSE)</f>
        <v>0.12640046296296295</v>
      </c>
      <c r="J16" s="8">
        <f t="shared" si="0"/>
        <v>0.034039351851851835</v>
      </c>
      <c r="K16" s="19">
        <f>'LEG C'!K16+J16</f>
        <v>0.15211805555555552</v>
      </c>
      <c r="L16" s="11"/>
      <c r="M16" s="54">
        <v>13</v>
      </c>
      <c r="N16" s="54" t="s">
        <v>71</v>
      </c>
      <c r="O16" s="54" t="s">
        <v>212</v>
      </c>
      <c r="P16" s="55">
        <v>0.026793981481481488</v>
      </c>
      <c r="Q16" s="53"/>
      <c r="R16" s="54">
        <v>13</v>
      </c>
      <c r="S16" s="54" t="s">
        <v>59</v>
      </c>
      <c r="T16" s="55">
        <v>0.12168981481481479</v>
      </c>
    </row>
    <row r="17" spans="2:20" ht="15">
      <c r="B17" s="61">
        <v>12</v>
      </c>
      <c r="C17" s="65">
        <v>0.11861111111111111</v>
      </c>
      <c r="E17" s="79">
        <v>14</v>
      </c>
      <c r="F17" s="18" t="str">
        <f>'LEG A'!F17</f>
        <v>WREAKE MENS A</v>
      </c>
      <c r="G17" s="29" t="s">
        <v>194</v>
      </c>
      <c r="H17" s="19">
        <f>IF('LEG C'!I17&lt;'LEG C'!H2,'LEG C'!I17,'LEG C'!H2)</f>
        <v>0.08718749999999999</v>
      </c>
      <c r="I17" s="35">
        <f>VLOOKUP(E4:E43,$B4:$C43,2,FALSE)</f>
        <v>0.11246527777777778</v>
      </c>
      <c r="J17" s="8">
        <f t="shared" si="0"/>
        <v>0.025277777777777788</v>
      </c>
      <c r="K17" s="19">
        <f>'LEG C'!K17+J17</f>
        <v>0.11246527777777778</v>
      </c>
      <c r="L17" s="11"/>
      <c r="M17" s="54">
        <v>14</v>
      </c>
      <c r="N17" s="54" t="s">
        <v>54</v>
      </c>
      <c r="O17" s="54" t="s">
        <v>195</v>
      </c>
      <c r="P17" s="55">
        <v>0.027372685185185167</v>
      </c>
      <c r="Q17" s="53"/>
      <c r="R17" s="54">
        <v>14</v>
      </c>
      <c r="S17" s="54" t="s">
        <v>57</v>
      </c>
      <c r="T17" s="55">
        <v>0.12385416666666665</v>
      </c>
    </row>
    <row r="18" spans="2:20" ht="15">
      <c r="B18" s="61">
        <v>32</v>
      </c>
      <c r="C18" s="65">
        <v>0.1191550925925926</v>
      </c>
      <c r="E18" s="79">
        <v>15</v>
      </c>
      <c r="F18" s="18" t="str">
        <f>'LEG A'!F18</f>
        <v>WREAKE MENS B</v>
      </c>
      <c r="G18" s="29" t="s">
        <v>195</v>
      </c>
      <c r="H18" s="19">
        <f>IF('LEG C'!I18&lt;'LEG C'!H2,'LEG C'!I18,'LEG C'!H2)</f>
        <v>0.09236111111111112</v>
      </c>
      <c r="I18" s="35">
        <f>VLOOKUP(E4:E43,$B4:$C43,2,FALSE)</f>
        <v>0.11973379629629628</v>
      </c>
      <c r="J18" s="8">
        <f t="shared" si="0"/>
        <v>0.027372685185185167</v>
      </c>
      <c r="K18" s="19">
        <f>'LEG C'!K18+J18</f>
        <v>0.13488425925925923</v>
      </c>
      <c r="L18" s="11"/>
      <c r="M18" s="54">
        <v>15</v>
      </c>
      <c r="N18" s="54" t="s">
        <v>50</v>
      </c>
      <c r="O18" s="54" t="s">
        <v>191</v>
      </c>
      <c r="P18" s="55">
        <v>0.027465277777777783</v>
      </c>
      <c r="Q18" s="53"/>
      <c r="R18" s="54">
        <v>15</v>
      </c>
      <c r="S18" s="54" t="s">
        <v>74</v>
      </c>
      <c r="T18" s="55">
        <v>0.12537037037037035</v>
      </c>
    </row>
    <row r="19" spans="2:20" ht="15">
      <c r="B19" s="61">
        <v>28</v>
      </c>
      <c r="C19" s="65">
        <v>0.1193287037037037</v>
      </c>
      <c r="E19" s="79">
        <v>16</v>
      </c>
      <c r="F19" s="18" t="str">
        <f>'LEG A'!F19</f>
        <v>WREAKE LADIES A</v>
      </c>
      <c r="G19" s="29" t="s">
        <v>196</v>
      </c>
      <c r="H19" s="19">
        <f>IF('LEG C'!I19&lt;'LEG C'!H2,'LEG C'!I19,'LEG C'!H2)</f>
        <v>0.09236111111111112</v>
      </c>
      <c r="I19" s="35">
        <f>VLOOKUP(E4:E43,$B4:$C43,2,FALSE)</f>
        <v>0.1247800925925926</v>
      </c>
      <c r="J19" s="8">
        <f t="shared" si="0"/>
        <v>0.03241898148148148</v>
      </c>
      <c r="K19" s="19">
        <f>'LEG C'!K19+J19</f>
        <v>0.14128472222222221</v>
      </c>
      <c r="L19" s="11"/>
      <c r="M19" s="54">
        <v>16</v>
      </c>
      <c r="N19" s="54" t="s">
        <v>47</v>
      </c>
      <c r="O19" s="54" t="s">
        <v>188</v>
      </c>
      <c r="P19" s="55">
        <v>0.0275925925925926</v>
      </c>
      <c r="Q19" s="53"/>
      <c r="R19" s="54">
        <v>16</v>
      </c>
      <c r="S19" s="54" t="s">
        <v>42</v>
      </c>
      <c r="T19" s="55">
        <v>0.12712962962962962</v>
      </c>
    </row>
    <row r="20" spans="2:20" ht="15">
      <c r="B20" s="61">
        <v>15</v>
      </c>
      <c r="C20" s="65">
        <v>0.11973379629629628</v>
      </c>
      <c r="E20" s="79">
        <v>17</v>
      </c>
      <c r="F20" s="18" t="str">
        <f>'LEG A'!F20</f>
        <v>WREAKE LADIES B</v>
      </c>
      <c r="G20" s="29" t="s">
        <v>197</v>
      </c>
      <c r="H20" s="19">
        <f>IF('LEG C'!I20&lt;'LEG C'!H2,'LEG C'!I20,'LEG C'!H2)</f>
        <v>0.09236111111111112</v>
      </c>
      <c r="I20" s="35">
        <f>VLOOKUP(E4:E43,$B4:$C43,2,FALSE)</f>
        <v>0.13067129629629629</v>
      </c>
      <c r="J20" s="8">
        <f t="shared" si="0"/>
        <v>0.03831018518518517</v>
      </c>
      <c r="K20" s="19">
        <f>'LEG C'!K20+J20</f>
        <v>0.16570601851851852</v>
      </c>
      <c r="L20" s="11"/>
      <c r="M20" s="54">
        <v>17</v>
      </c>
      <c r="N20" s="54" t="s">
        <v>74</v>
      </c>
      <c r="O20" s="54" t="s">
        <v>215</v>
      </c>
      <c r="P20" s="55">
        <v>0.028865740740740733</v>
      </c>
      <c r="Q20" s="53"/>
      <c r="R20" s="54">
        <v>17</v>
      </c>
      <c r="S20" s="54" t="s">
        <v>51</v>
      </c>
      <c r="T20" s="55">
        <v>0.12921296296296297</v>
      </c>
    </row>
    <row r="21" spans="2:20" ht="15">
      <c r="B21" s="61">
        <v>7</v>
      </c>
      <c r="C21" s="65">
        <v>0.11995370370370372</v>
      </c>
      <c r="E21" s="79">
        <v>18</v>
      </c>
      <c r="F21" s="18" t="str">
        <f>'LEG A'!F21</f>
        <v>BIRSTALL MEN</v>
      </c>
      <c r="G21" s="29" t="s">
        <v>198</v>
      </c>
      <c r="H21" s="19">
        <f>IF('LEG C'!I21&lt;'LEG C'!H2,'LEG C'!I21,'LEG C'!H2)</f>
        <v>0.09236111111111112</v>
      </c>
      <c r="I21" s="35">
        <f>VLOOKUP(E4:E43,$B4:$C43,2,FALSE)</f>
        <v>0.1147685185185185</v>
      </c>
      <c r="J21" s="8">
        <f t="shared" si="0"/>
        <v>0.02240740740740739</v>
      </c>
      <c r="K21" s="19">
        <f>'LEG C'!K21+J21</f>
        <v>0.12385416666666665</v>
      </c>
      <c r="L21" s="11"/>
      <c r="M21" s="54">
        <v>18</v>
      </c>
      <c r="N21" s="54" t="s">
        <v>44</v>
      </c>
      <c r="O21" s="54" t="s">
        <v>185</v>
      </c>
      <c r="P21" s="55">
        <v>0.0292361111111111</v>
      </c>
      <c r="Q21" s="53"/>
      <c r="R21" s="54">
        <v>18</v>
      </c>
      <c r="S21" s="54" t="s">
        <v>66</v>
      </c>
      <c r="T21" s="55">
        <v>0.12991898148148145</v>
      </c>
    </row>
    <row r="22" spans="2:20" ht="15">
      <c r="B22" s="61">
        <v>35</v>
      </c>
      <c r="C22" s="65">
        <v>0.12122685185185185</v>
      </c>
      <c r="E22" s="79">
        <v>19</v>
      </c>
      <c r="F22" s="18" t="str">
        <f>'LEG A'!F22</f>
        <v>ROADHOGGS MEN</v>
      </c>
      <c r="G22" s="29" t="s">
        <v>199</v>
      </c>
      <c r="H22" s="19">
        <f>IF('LEG C'!I22&lt;'LEG C'!H2,'LEG C'!I22,'LEG C'!H2)</f>
        <v>0.09236111111111112</v>
      </c>
      <c r="I22" s="35">
        <f>VLOOKUP(E4:E43,$B4:$C43,2,FALSE)</f>
        <v>0.1179513888888889</v>
      </c>
      <c r="J22" s="8">
        <f t="shared" si="0"/>
        <v>0.02559027777777778</v>
      </c>
      <c r="K22" s="19">
        <f>'LEG C'!K22+J22</f>
        <v>0.12165509259259259</v>
      </c>
      <c r="L22" s="11"/>
      <c r="M22" s="54">
        <v>19</v>
      </c>
      <c r="N22" s="54" t="s">
        <v>46</v>
      </c>
      <c r="O22" s="54" t="s">
        <v>187</v>
      </c>
      <c r="P22" s="55">
        <v>0.029687500000000006</v>
      </c>
      <c r="Q22" s="53"/>
      <c r="R22" s="54">
        <v>19</v>
      </c>
      <c r="S22" s="54" t="s">
        <v>62</v>
      </c>
      <c r="T22" s="55">
        <v>0.13424768518518518</v>
      </c>
    </row>
    <row r="23" spans="2:20" ht="15">
      <c r="B23" s="61">
        <v>1</v>
      </c>
      <c r="C23" s="65">
        <v>0.1221412037037037</v>
      </c>
      <c r="E23" s="79">
        <v>20</v>
      </c>
      <c r="F23" s="18" t="str">
        <f>'LEG A'!F23</f>
        <v>WEST END MIXED A</v>
      </c>
      <c r="G23" s="29" t="s">
        <v>200</v>
      </c>
      <c r="H23" s="19">
        <f>IF('LEG C'!I23&lt;'LEG C'!H2,'LEG C'!I23,'LEG C'!H2)</f>
        <v>0.09236111111111112</v>
      </c>
      <c r="I23" s="35">
        <f>VLOOKUP(E4:E43,$B4:$C43,2,FALSE)</f>
        <v>0.11847222222222221</v>
      </c>
      <c r="J23" s="8">
        <f t="shared" si="0"/>
        <v>0.0261111111111111</v>
      </c>
      <c r="K23" s="19">
        <f>'LEG C'!K23+J23</f>
        <v>0.12168981481481479</v>
      </c>
      <c r="L23" s="11"/>
      <c r="M23" s="54">
        <v>20</v>
      </c>
      <c r="N23" s="54" t="s">
        <v>42</v>
      </c>
      <c r="O23" s="54" t="s">
        <v>182</v>
      </c>
      <c r="P23" s="55">
        <v>0.02978009259259258</v>
      </c>
      <c r="Q23" s="53"/>
      <c r="R23" s="54">
        <v>20</v>
      </c>
      <c r="S23" s="54" t="s">
        <v>71</v>
      </c>
      <c r="T23" s="55">
        <v>0.13460648148148147</v>
      </c>
    </row>
    <row r="24" spans="2:20" ht="15">
      <c r="B24" s="61">
        <v>27</v>
      </c>
      <c r="C24" s="65">
        <v>0.1229050925925926</v>
      </c>
      <c r="E24" s="79">
        <v>21</v>
      </c>
      <c r="F24" s="18" t="str">
        <f>'LEG A'!F24</f>
        <v>WEST END MIXED B</v>
      </c>
      <c r="G24" s="29" t="s">
        <v>201</v>
      </c>
      <c r="H24" s="19">
        <f>IF('LEG C'!I24&lt;'LEG C'!H2,'LEG C'!I24,'LEG C'!H2)</f>
        <v>0.09236111111111112</v>
      </c>
      <c r="I24" s="35">
        <f>VLOOKUP(E4:E43,$B4:$C43,2,FALSE)</f>
        <v>0.12396990740740742</v>
      </c>
      <c r="J24" s="8">
        <f t="shared" si="0"/>
        <v>0.0316087962962963</v>
      </c>
      <c r="K24" s="19">
        <f>'LEG C'!K24+J24</f>
        <v>0.14033564814814817</v>
      </c>
      <c r="L24" s="11"/>
      <c r="M24" s="54">
        <v>21</v>
      </c>
      <c r="N24" s="54" t="s">
        <v>66</v>
      </c>
      <c r="O24" s="54" t="s">
        <v>207</v>
      </c>
      <c r="P24" s="55">
        <v>0.030543981481481478</v>
      </c>
      <c r="Q24" s="53"/>
      <c r="R24" s="54">
        <v>21</v>
      </c>
      <c r="S24" s="54" t="s">
        <v>54</v>
      </c>
      <c r="T24" s="55">
        <v>0.13488425925925923</v>
      </c>
    </row>
    <row r="25" spans="2:20" ht="15">
      <c r="B25" s="61">
        <v>29</v>
      </c>
      <c r="C25" s="65">
        <v>0.12296296296296295</v>
      </c>
      <c r="E25" s="79">
        <v>22</v>
      </c>
      <c r="F25" s="18" t="str">
        <f>'LEG A'!F25</f>
        <v>WEST END MIXED C</v>
      </c>
      <c r="G25" s="29" t="s">
        <v>202</v>
      </c>
      <c r="H25" s="19">
        <f>IF('LEG C'!I25&lt;'LEG C'!H2,'LEG C'!I25,'LEG C'!H2)</f>
        <v>0.09236111111111112</v>
      </c>
      <c r="I25" s="35">
        <f>VLOOKUP(E4:E43,$B4:$C43,2,FALSE)</f>
        <v>0.12498842592592592</v>
      </c>
      <c r="J25" s="8">
        <f t="shared" si="0"/>
        <v>0.0326273148148148</v>
      </c>
      <c r="K25" s="19">
        <f>'LEG C'!K25+J25</f>
        <v>0.1440162037037037</v>
      </c>
      <c r="L25" s="11"/>
      <c r="M25" s="54">
        <v>22</v>
      </c>
      <c r="N25" s="54" t="s">
        <v>68</v>
      </c>
      <c r="O25" s="54" t="s">
        <v>209</v>
      </c>
      <c r="P25" s="55">
        <v>0.03060185185185184</v>
      </c>
      <c r="Q25" s="53"/>
      <c r="R25" s="54">
        <v>22</v>
      </c>
      <c r="S25" s="54" t="s">
        <v>68</v>
      </c>
      <c r="T25" s="55">
        <v>0.13665509259259256</v>
      </c>
    </row>
    <row r="26" spans="2:20" ht="15">
      <c r="B26" s="61">
        <v>21</v>
      </c>
      <c r="C26" s="65">
        <v>0.12396990740740742</v>
      </c>
      <c r="E26" s="79">
        <v>23</v>
      </c>
      <c r="F26" s="18" t="str">
        <f>'LEG A'!F26</f>
        <v>WEST END MIXED D</v>
      </c>
      <c r="G26" s="29" t="s">
        <v>203</v>
      </c>
      <c r="H26" s="19">
        <f>IF('LEG C'!I26&lt;'LEG C'!H2,'LEG C'!I26,'LEG C'!H2)</f>
        <v>0.09236111111111112</v>
      </c>
      <c r="I26" s="35">
        <f>VLOOKUP(E4:E43,$B4:$C43,2,FALSE)</f>
        <v>0.12494212962962963</v>
      </c>
      <c r="J26" s="8">
        <f t="shared" si="0"/>
        <v>0.03258101851851851</v>
      </c>
      <c r="K26" s="19">
        <f>'LEG C'!K26+J26</f>
        <v>0.13424768518518518</v>
      </c>
      <c r="L26" s="11"/>
      <c r="M26" s="54">
        <v>23</v>
      </c>
      <c r="N26" s="54" t="s">
        <v>67</v>
      </c>
      <c r="O26" s="54" t="s">
        <v>208</v>
      </c>
      <c r="P26" s="55">
        <v>0.03079861111111111</v>
      </c>
      <c r="Q26" s="53"/>
      <c r="R26" s="54">
        <v>23</v>
      </c>
      <c r="S26" s="54" t="s">
        <v>43</v>
      </c>
      <c r="T26" s="55">
        <v>0.14015046296296296</v>
      </c>
    </row>
    <row r="27" spans="2:20" ht="15">
      <c r="B27" s="61">
        <v>31</v>
      </c>
      <c r="C27" s="65">
        <v>0.12430555555555556</v>
      </c>
      <c r="E27" s="79">
        <v>24</v>
      </c>
      <c r="F27" s="18" t="str">
        <f>'LEG A'!F27</f>
        <v>SHEPSHED MEN</v>
      </c>
      <c r="G27" s="29" t="s">
        <v>204</v>
      </c>
      <c r="H27" s="19">
        <f>IF('LEG C'!I27&lt;'LEG C'!H2,'LEG C'!I27,'LEG C'!H2)</f>
        <v>0.08960648148148148</v>
      </c>
      <c r="I27" s="35">
        <f>VLOOKUP(E4:E43,$B4:$C43,2,FALSE)</f>
        <v>0.11559027777777779</v>
      </c>
      <c r="J27" s="8">
        <f t="shared" si="0"/>
        <v>0.02598379629629631</v>
      </c>
      <c r="K27" s="19">
        <f>'LEG C'!K27+J27</f>
        <v>0.11559027777777779</v>
      </c>
      <c r="L27" s="11"/>
      <c r="M27" s="54">
        <v>24</v>
      </c>
      <c r="N27" s="54" t="s">
        <v>60</v>
      </c>
      <c r="O27" s="54" t="s">
        <v>201</v>
      </c>
      <c r="P27" s="55">
        <v>0.0316087962962963</v>
      </c>
      <c r="Q27" s="53"/>
      <c r="R27" s="54">
        <v>24</v>
      </c>
      <c r="S27" s="54" t="s">
        <v>60</v>
      </c>
      <c r="T27" s="55">
        <v>0.14033564814814817</v>
      </c>
    </row>
    <row r="28" spans="2:20" ht="15">
      <c r="B28" s="61">
        <v>16</v>
      </c>
      <c r="C28" s="65">
        <v>0.1247800925925926</v>
      </c>
      <c r="E28" s="79">
        <v>25</v>
      </c>
      <c r="F28" s="18" t="str">
        <f>'LEG A'!F28</f>
        <v>SHEPSHED MIXED</v>
      </c>
      <c r="G28" s="29" t="s">
        <v>205</v>
      </c>
      <c r="H28" s="19">
        <f>IF('LEG C'!I28&lt;'LEG C'!H2,'LEG C'!I28,'LEG C'!H2)</f>
        <v>0.09236111111111112</v>
      </c>
      <c r="I28" s="35">
        <f>VLOOKUP(E4:E43,$B4:$C43,2,FALSE)</f>
        <v>0.12518518518518518</v>
      </c>
      <c r="J28" s="8">
        <f t="shared" si="0"/>
        <v>0.03282407407407406</v>
      </c>
      <c r="K28" s="19">
        <f>'LEG C'!K28+J28</f>
        <v>0.14438657407407407</v>
      </c>
      <c r="L28" s="11"/>
      <c r="M28" s="54">
        <v>25</v>
      </c>
      <c r="N28" s="54" t="s">
        <v>70</v>
      </c>
      <c r="O28" s="54" t="s">
        <v>211</v>
      </c>
      <c r="P28" s="55">
        <v>0.03194444444444444</v>
      </c>
      <c r="Q28" s="53"/>
      <c r="R28" s="54">
        <v>25</v>
      </c>
      <c r="S28" s="54" t="s">
        <v>70</v>
      </c>
      <c r="T28" s="55">
        <v>0.14064814814814813</v>
      </c>
    </row>
    <row r="29" spans="2:20" ht="15">
      <c r="B29" s="61">
        <v>23</v>
      </c>
      <c r="C29" s="65">
        <v>0.12494212962962963</v>
      </c>
      <c r="E29" s="79">
        <v>26</v>
      </c>
      <c r="F29" s="18" t="str">
        <f>'LEG A'!F29</f>
        <v>OWLS MEN</v>
      </c>
      <c r="G29" s="29" t="s">
        <v>206</v>
      </c>
      <c r="H29" s="19">
        <f>IF('LEG C'!I29&lt;'LEG C'!H2,'LEG C'!I29,'LEG C'!H2)</f>
        <v>0.08689814814814815</v>
      </c>
      <c r="I29" s="35">
        <f>VLOOKUP(E4:E43,$B4:$C43,2,FALSE)</f>
        <v>0.11106481481481482</v>
      </c>
      <c r="J29" s="8">
        <f t="shared" si="0"/>
        <v>0.02416666666666667</v>
      </c>
      <c r="K29" s="19">
        <f>'LEG C'!K29+J29</f>
        <v>0.11106481481481482</v>
      </c>
      <c r="L29" s="11"/>
      <c r="M29" s="54">
        <v>26</v>
      </c>
      <c r="N29" s="54" t="s">
        <v>55</v>
      </c>
      <c r="O29" s="54" t="s">
        <v>196</v>
      </c>
      <c r="P29" s="55">
        <v>0.03241898148148148</v>
      </c>
      <c r="Q29" s="53"/>
      <c r="R29" s="54">
        <v>26</v>
      </c>
      <c r="S29" s="54" t="s">
        <v>55</v>
      </c>
      <c r="T29" s="55">
        <v>0.14128472222222221</v>
      </c>
    </row>
    <row r="30" spans="2:20" ht="15">
      <c r="B30" s="61">
        <v>22</v>
      </c>
      <c r="C30" s="65">
        <v>0.12498842592592592</v>
      </c>
      <c r="E30" s="79">
        <v>27</v>
      </c>
      <c r="F30" s="18" t="str">
        <f>'LEG A'!F30</f>
        <v>OWLS MIXED</v>
      </c>
      <c r="G30" s="29" t="s">
        <v>207</v>
      </c>
      <c r="H30" s="19">
        <f>IF('LEG C'!I30&lt;'LEG C'!H2,'LEG C'!I30,'LEG C'!H2)</f>
        <v>0.09236111111111112</v>
      </c>
      <c r="I30" s="35">
        <f>VLOOKUP(E4:E43,$B4:$C43,2,FALSE)</f>
        <v>0.1229050925925926</v>
      </c>
      <c r="J30" s="8">
        <f t="shared" si="0"/>
        <v>0.030543981481481478</v>
      </c>
      <c r="K30" s="19">
        <f>'LEG C'!K30+J30</f>
        <v>0.12991898148148145</v>
      </c>
      <c r="L30" s="11"/>
      <c r="M30" s="54">
        <v>27</v>
      </c>
      <c r="N30" s="54" t="s">
        <v>62</v>
      </c>
      <c r="O30" s="54" t="s">
        <v>203</v>
      </c>
      <c r="P30" s="55">
        <v>0.03258101851851851</v>
      </c>
      <c r="Q30" s="53"/>
      <c r="R30" s="54">
        <v>27</v>
      </c>
      <c r="S30" s="54" t="s">
        <v>50</v>
      </c>
      <c r="T30" s="55">
        <v>0.14163194444444446</v>
      </c>
    </row>
    <row r="31" spans="2:20" ht="15">
      <c r="B31" s="61">
        <v>25</v>
      </c>
      <c r="C31" s="65">
        <v>0.12518518518518518</v>
      </c>
      <c r="E31" s="79">
        <v>28</v>
      </c>
      <c r="F31" s="18" t="str">
        <f>'LEG A'!F31</f>
        <v>HUNCOTE MIXED A</v>
      </c>
      <c r="G31" s="29" t="s">
        <v>208</v>
      </c>
      <c r="H31" s="19">
        <f>IF('LEG C'!I31&lt;'LEG C'!H2,'LEG C'!I31,'LEG C'!H2)</f>
        <v>0.08853009259259259</v>
      </c>
      <c r="I31" s="35">
        <f>VLOOKUP(E4:E43,$B4:$C43,2,FALSE)</f>
        <v>0.1193287037037037</v>
      </c>
      <c r="J31" s="8">
        <f t="shared" si="0"/>
        <v>0.03079861111111111</v>
      </c>
      <c r="K31" s="19">
        <f>'LEG C'!K31+J31</f>
        <v>0.1193287037037037</v>
      </c>
      <c r="L31" s="11"/>
      <c r="M31" s="54">
        <v>28</v>
      </c>
      <c r="N31" s="54" t="s">
        <v>61</v>
      </c>
      <c r="O31" s="54" t="s">
        <v>202</v>
      </c>
      <c r="P31" s="55">
        <v>0.0326273148148148</v>
      </c>
      <c r="Q31" s="53"/>
      <c r="R31" s="54">
        <v>28</v>
      </c>
      <c r="S31" s="54" t="s">
        <v>75</v>
      </c>
      <c r="T31" s="55">
        <v>0.14233796296296294</v>
      </c>
    </row>
    <row r="32" spans="2:20" ht="15">
      <c r="B32" s="62">
        <v>10</v>
      </c>
      <c r="C32" s="65">
        <v>0.12542824074074074</v>
      </c>
      <c r="E32" s="79">
        <v>29</v>
      </c>
      <c r="F32" s="18" t="str">
        <f>'LEG A'!F32</f>
        <v>HUNCOTE MIXED B</v>
      </c>
      <c r="G32" s="29" t="s">
        <v>209</v>
      </c>
      <c r="H32" s="19">
        <f>IF('LEG C'!I32&lt;'LEG C'!H2,'LEG C'!I32,'LEG C'!H2)</f>
        <v>0.09236111111111112</v>
      </c>
      <c r="I32" s="35">
        <f>VLOOKUP(E4:E43,$B4:$C43,2,FALSE)</f>
        <v>0.12296296296296295</v>
      </c>
      <c r="J32" s="8">
        <f t="shared" si="0"/>
        <v>0.03060185185185184</v>
      </c>
      <c r="K32" s="19">
        <f>'LEG C'!K32+J32</f>
        <v>0.13665509259259256</v>
      </c>
      <c r="L32" s="11"/>
      <c r="M32" s="54">
        <v>29</v>
      </c>
      <c r="N32" s="54" t="s">
        <v>64</v>
      </c>
      <c r="O32" s="54" t="s">
        <v>205</v>
      </c>
      <c r="P32" s="55">
        <v>0.03282407407407406</v>
      </c>
      <c r="R32" s="54">
        <v>29</v>
      </c>
      <c r="S32" s="54" t="s">
        <v>49</v>
      </c>
      <c r="T32" s="55">
        <v>0.14291666666666666</v>
      </c>
    </row>
    <row r="33" spans="2:20" ht="15">
      <c r="B33" s="62">
        <v>13</v>
      </c>
      <c r="C33" s="65">
        <v>0.12640046296296295</v>
      </c>
      <c r="E33" s="79">
        <v>30</v>
      </c>
      <c r="F33" s="18" t="str">
        <f>'LEG A'!F33</f>
        <v>DESFORD MEN</v>
      </c>
      <c r="G33" s="29" t="s">
        <v>210</v>
      </c>
      <c r="H33" s="19">
        <f>IF('LEG C'!I33&lt;'LEG C'!H2,'LEG C'!I33,'LEG C'!H2)</f>
        <v>0.09236111111111112</v>
      </c>
      <c r="I33" s="35">
        <f>VLOOKUP(E4:E43,$B4:$C43,2,FALSE)</f>
        <v>0.11560185185185186</v>
      </c>
      <c r="J33" s="8">
        <f t="shared" si="0"/>
        <v>0.023240740740740742</v>
      </c>
      <c r="K33" s="19">
        <f>'LEG C'!K33+J33</f>
        <v>0.11774305555555556</v>
      </c>
      <c r="L33" s="11"/>
      <c r="M33" s="54">
        <v>30</v>
      </c>
      <c r="N33" s="54" t="s">
        <v>49</v>
      </c>
      <c r="O33" s="54" t="s">
        <v>190</v>
      </c>
      <c r="P33" s="55">
        <v>0.03306712962962963</v>
      </c>
      <c r="R33" s="54">
        <v>30</v>
      </c>
      <c r="S33" s="54" t="s">
        <v>61</v>
      </c>
      <c r="T33" s="55">
        <v>0.1440162037037037</v>
      </c>
    </row>
    <row r="34" spans="2:20" ht="15">
      <c r="B34" s="62">
        <v>3</v>
      </c>
      <c r="C34" s="65">
        <v>0.1272337962962963</v>
      </c>
      <c r="E34" s="79">
        <v>31</v>
      </c>
      <c r="F34" s="18" t="str">
        <f>'LEG A'!F34</f>
        <v>DESFORD MIXED A</v>
      </c>
      <c r="G34" s="29" t="s">
        <v>211</v>
      </c>
      <c r="H34" s="19">
        <f>IF('LEG C'!I34&lt;'LEG C'!H2,'LEG C'!I34,'LEG C'!H2)</f>
        <v>0.09236111111111112</v>
      </c>
      <c r="I34" s="35">
        <f>VLOOKUP(E4:E43,$B4:$C43,2,FALSE)</f>
        <v>0.12430555555555556</v>
      </c>
      <c r="J34" s="8">
        <f t="shared" si="0"/>
        <v>0.03194444444444444</v>
      </c>
      <c r="K34" s="19">
        <f>'LEG C'!K34+J34</f>
        <v>0.14064814814814813</v>
      </c>
      <c r="L34" s="11"/>
      <c r="M34" s="54">
        <v>31</v>
      </c>
      <c r="N34" s="54" t="s">
        <v>52</v>
      </c>
      <c r="O34" s="54" t="s">
        <v>193</v>
      </c>
      <c r="P34" s="55">
        <v>0.034039351851851835</v>
      </c>
      <c r="R34" s="54">
        <v>31</v>
      </c>
      <c r="S34" s="54" t="s">
        <v>64</v>
      </c>
      <c r="T34" s="55">
        <v>0.14438657407407407</v>
      </c>
    </row>
    <row r="35" spans="2:20" ht="15">
      <c r="B35" s="62">
        <v>36</v>
      </c>
      <c r="C35" s="65">
        <v>0.12756944444444443</v>
      </c>
      <c r="E35" s="79">
        <v>32</v>
      </c>
      <c r="F35" s="18" t="str">
        <f>'LEG A'!F35</f>
        <v>DESFORD MIXED B</v>
      </c>
      <c r="G35" s="29" t="s">
        <v>212</v>
      </c>
      <c r="H35" s="19">
        <f>IF('LEG C'!I35&lt;'LEG C'!H2,'LEG C'!I35,'LEG C'!H2)</f>
        <v>0.09236111111111112</v>
      </c>
      <c r="I35" s="35">
        <f>VLOOKUP(E4:E43,$B4:$C43,2,FALSE)</f>
        <v>0.1191550925925926</v>
      </c>
      <c r="J35" s="8">
        <f t="shared" si="0"/>
        <v>0.026793981481481488</v>
      </c>
      <c r="K35" s="19">
        <f>'LEG C'!K35+J35</f>
        <v>0.13460648148148147</v>
      </c>
      <c r="L35" s="11"/>
      <c r="M35" s="54">
        <v>32</v>
      </c>
      <c r="N35" s="54" t="s">
        <v>43</v>
      </c>
      <c r="O35" s="54" t="s">
        <v>184</v>
      </c>
      <c r="P35" s="55">
        <v>0.03487268518518519</v>
      </c>
      <c r="R35" s="54">
        <v>32</v>
      </c>
      <c r="S35" s="54" t="s">
        <v>72</v>
      </c>
      <c r="T35" s="55">
        <v>0.1446412037037037</v>
      </c>
    </row>
    <row r="36" spans="2:20" ht="15">
      <c r="B36" s="62">
        <v>33</v>
      </c>
      <c r="C36" s="65">
        <v>0.12900462962962964</v>
      </c>
      <c r="E36" s="79">
        <v>33</v>
      </c>
      <c r="F36" s="18" t="str">
        <f>'LEG A'!F36</f>
        <v>BIRSTALL MIXED</v>
      </c>
      <c r="G36" s="29" t="s">
        <v>213</v>
      </c>
      <c r="H36" s="19">
        <f>IF('LEG C'!I36&lt;'LEG C'!H2,'LEG C'!I36,'LEG C'!H2)</f>
        <v>0.09236111111111112</v>
      </c>
      <c r="I36" s="35">
        <f>VLOOKUP(E4:E43,$B4:$C43,2,FALSE)</f>
        <v>0.12900462962962964</v>
      </c>
      <c r="J36" s="8">
        <f t="shared" si="0"/>
        <v>0.03664351851851852</v>
      </c>
      <c r="K36" s="19">
        <f>'LEG C'!K36+J36</f>
        <v>0.1446412037037037</v>
      </c>
      <c r="L36" s="11"/>
      <c r="M36" s="54">
        <v>33</v>
      </c>
      <c r="N36" s="54" t="s">
        <v>75</v>
      </c>
      <c r="O36" s="54" t="s">
        <v>216</v>
      </c>
      <c r="P36" s="55">
        <v>0.035208333333333314</v>
      </c>
      <c r="R36" s="54">
        <v>33</v>
      </c>
      <c r="S36" s="54" t="s">
        <v>47</v>
      </c>
      <c r="T36" s="55">
        <v>0.14922453703703703</v>
      </c>
    </row>
    <row r="37" spans="2:20" ht="15">
      <c r="B37" s="62">
        <v>11</v>
      </c>
      <c r="C37" s="65">
        <v>0.13056712962962963</v>
      </c>
      <c r="E37" s="79">
        <v>34</v>
      </c>
      <c r="F37" s="18" t="str">
        <f>'LEG A'!F37</f>
        <v>HARBOROUGH MEN</v>
      </c>
      <c r="G37" s="29" t="s">
        <v>214</v>
      </c>
      <c r="H37" s="19">
        <f>IF('LEG C'!I37&lt;'LEG C'!H2,'LEG C'!I37,'LEG C'!H2)</f>
        <v>0.08778935185185184</v>
      </c>
      <c r="I37" s="35">
        <f>VLOOKUP(E4:E43,$B4:$C43,2,FALSE)</f>
        <v>0.11233796296296296</v>
      </c>
      <c r="J37" s="8">
        <f t="shared" si="0"/>
        <v>0.02454861111111112</v>
      </c>
      <c r="K37" s="19">
        <f>'LEG C'!K37+J37</f>
        <v>0.11233796296296296</v>
      </c>
      <c r="L37" s="11"/>
      <c r="M37" s="54">
        <v>34</v>
      </c>
      <c r="N37" s="54" t="s">
        <v>72</v>
      </c>
      <c r="O37" s="54" t="s">
        <v>213</v>
      </c>
      <c r="P37" s="55">
        <v>0.03664351851851852</v>
      </c>
      <c r="R37" s="54">
        <v>34</v>
      </c>
      <c r="S37" s="54" t="s">
        <v>52</v>
      </c>
      <c r="T37" s="55">
        <v>0.15211805555555552</v>
      </c>
    </row>
    <row r="38" spans="2:20" ht="15">
      <c r="B38" s="62">
        <v>17</v>
      </c>
      <c r="C38" s="65">
        <v>0.13067129629629629</v>
      </c>
      <c r="E38" s="79">
        <v>35</v>
      </c>
      <c r="F38" s="18" t="str">
        <f>'LEG A'!F38</f>
        <v>HARBOROUGH MIXED</v>
      </c>
      <c r="G38" s="29" t="s">
        <v>215</v>
      </c>
      <c r="H38" s="19">
        <f>IF('LEG C'!I38&lt;'LEG C'!H2,'LEG C'!I38,'LEG C'!H2)</f>
        <v>0.09236111111111112</v>
      </c>
      <c r="I38" s="35">
        <f>VLOOKUP(E4:E43,$B4:$C43,2,FALSE)</f>
        <v>0.12122685185185185</v>
      </c>
      <c r="J38" s="8">
        <f t="shared" si="0"/>
        <v>0.028865740740740733</v>
      </c>
      <c r="K38" s="19">
        <f>'LEG C'!K38+J38</f>
        <v>0.12537037037037035</v>
      </c>
      <c r="L38" s="11"/>
      <c r="M38" s="54">
        <v>35</v>
      </c>
      <c r="N38" s="54" t="s">
        <v>56</v>
      </c>
      <c r="O38" s="54" t="s">
        <v>197</v>
      </c>
      <c r="P38" s="55">
        <v>0.03831018518518517</v>
      </c>
      <c r="R38" s="54">
        <v>35</v>
      </c>
      <c r="S38" s="54" t="s">
        <v>56</v>
      </c>
      <c r="T38" s="55">
        <v>0.16570601851851852</v>
      </c>
    </row>
    <row r="39" spans="2:20" ht="15">
      <c r="B39" s="62"/>
      <c r="C39" s="65"/>
      <c r="E39" s="79">
        <v>36</v>
      </c>
      <c r="F39" s="18" t="str">
        <f>'LEG A'!F39</f>
        <v>HEMITAGE ODDS</v>
      </c>
      <c r="G39" s="29" t="s">
        <v>216</v>
      </c>
      <c r="H39" s="19">
        <f>IF('LEG C'!I39&lt;'LEG C'!H2,'LEG C'!I39,'LEG C'!H2)</f>
        <v>0.09236111111111112</v>
      </c>
      <c r="I39" s="35">
        <f>VLOOKUP(E4:E43,$B4:$C43,2,FALSE)</f>
        <v>0.12756944444444443</v>
      </c>
      <c r="J39" s="8">
        <f t="shared" si="0"/>
        <v>0.035208333333333314</v>
      </c>
      <c r="K39" s="19">
        <f>'LEG C'!K39+J39</f>
        <v>0.14233796296296294</v>
      </c>
      <c r="L39" s="11"/>
      <c r="M39" s="54">
        <v>36</v>
      </c>
      <c r="N39" s="54">
        <v>0</v>
      </c>
      <c r="O39" s="54"/>
      <c r="P39" s="55" t="e">
        <v>#N/A</v>
      </c>
      <c r="R39" s="54">
        <v>36</v>
      </c>
      <c r="S39" s="54">
        <v>0</v>
      </c>
      <c r="T39" s="55" t="e">
        <v>#N/A</v>
      </c>
    </row>
    <row r="40" spans="2:20" ht="15">
      <c r="B40" s="62"/>
      <c r="C40" s="65"/>
      <c r="E40" s="79">
        <v>37</v>
      </c>
      <c r="F40" s="18">
        <f>'LEG A'!F40</f>
        <v>0</v>
      </c>
      <c r="G40" s="29"/>
      <c r="H40" s="19" t="e">
        <f>IF('LEG C'!I40&lt;'LEG C'!H2,'LEG C'!I40,'LEG C'!H2)</f>
        <v>#N/A</v>
      </c>
      <c r="I40" s="35" t="e">
        <f>VLOOKUP(E4:E43,$B4:$C43,2,FALSE)</f>
        <v>#N/A</v>
      </c>
      <c r="J40" s="8" t="e">
        <f t="shared" si="0"/>
        <v>#N/A</v>
      </c>
      <c r="K40" s="19" t="e">
        <f>'LEG C'!K40+J40</f>
        <v>#N/A</v>
      </c>
      <c r="L40" s="11"/>
      <c r="M40" s="54">
        <v>37</v>
      </c>
      <c r="N40" s="54">
        <v>0</v>
      </c>
      <c r="O40" s="54"/>
      <c r="P40" s="55" t="e">
        <v>#N/A</v>
      </c>
      <c r="R40" s="54">
        <v>37</v>
      </c>
      <c r="S40" s="54">
        <v>0</v>
      </c>
      <c r="T40" s="55" t="e">
        <v>#N/A</v>
      </c>
    </row>
    <row r="41" spans="2:20" ht="15">
      <c r="B41" s="62"/>
      <c r="C41" s="65"/>
      <c r="E41" s="79">
        <v>38</v>
      </c>
      <c r="F41" s="18">
        <f>'LEG A'!F41</f>
        <v>0</v>
      </c>
      <c r="G41" s="29"/>
      <c r="H41" s="19" t="e">
        <f>IF('LEG C'!I41&lt;'LEG C'!H2,'LEG C'!I41,'LEG C'!H2)</f>
        <v>#N/A</v>
      </c>
      <c r="I41" s="35" t="e">
        <f>VLOOKUP(E4:E43,$B4:$C43,2,FALSE)</f>
        <v>#N/A</v>
      </c>
      <c r="J41" s="8" t="e">
        <f t="shared" si="0"/>
        <v>#N/A</v>
      </c>
      <c r="K41" s="19" t="e">
        <f>'LEG C'!K41+J41</f>
        <v>#N/A</v>
      </c>
      <c r="L41" s="11"/>
      <c r="M41" s="54">
        <v>38</v>
      </c>
      <c r="N41" s="54">
        <v>0</v>
      </c>
      <c r="O41" s="54"/>
      <c r="P41" s="55" t="e">
        <v>#N/A</v>
      </c>
      <c r="R41" s="54">
        <v>38</v>
      </c>
      <c r="S41" s="54">
        <v>0</v>
      </c>
      <c r="T41" s="55" t="e">
        <v>#N/A</v>
      </c>
    </row>
    <row r="42" spans="2:20" ht="15">
      <c r="B42" s="62"/>
      <c r="C42" s="65"/>
      <c r="E42" s="79">
        <v>39</v>
      </c>
      <c r="F42" s="18">
        <f>'LEG A'!F42</f>
        <v>0</v>
      </c>
      <c r="G42" s="29"/>
      <c r="H42" s="19" t="e">
        <f>IF('LEG C'!I42&lt;'LEG C'!H2,'LEG C'!I42,'LEG C'!H2)</f>
        <v>#N/A</v>
      </c>
      <c r="I42" s="35" t="e">
        <f>VLOOKUP(E4:E43,$B4:$C43,2,FALSE)</f>
        <v>#N/A</v>
      </c>
      <c r="J42" s="8" t="e">
        <f t="shared" si="0"/>
        <v>#N/A</v>
      </c>
      <c r="K42" s="19" t="e">
        <f>'LEG C'!K42+J42</f>
        <v>#N/A</v>
      </c>
      <c r="L42" s="11"/>
      <c r="M42" s="54">
        <v>39</v>
      </c>
      <c r="N42" s="54">
        <v>0</v>
      </c>
      <c r="O42" s="54"/>
      <c r="P42" s="55" t="e">
        <v>#N/A</v>
      </c>
      <c r="R42" s="54">
        <v>39</v>
      </c>
      <c r="S42" s="54">
        <v>0</v>
      </c>
      <c r="T42" s="55" t="e">
        <v>#N/A</v>
      </c>
    </row>
    <row r="43" spans="2:20" ht="15">
      <c r="B43" s="62"/>
      <c r="C43" s="65"/>
      <c r="E43" s="79">
        <v>40</v>
      </c>
      <c r="F43" s="18">
        <f>'LEG A'!F43</f>
        <v>0</v>
      </c>
      <c r="G43" s="29"/>
      <c r="H43" s="19" t="e">
        <f>IF('LEG C'!I43&lt;'LEG C'!H2,'LEG C'!I43,'LEG C'!H2)</f>
        <v>#N/A</v>
      </c>
      <c r="I43" s="35" t="e">
        <f>VLOOKUP(E4:E43,$B4:$C43,2,FALSE)</f>
        <v>#N/A</v>
      </c>
      <c r="J43" s="8" t="e">
        <f t="shared" si="0"/>
        <v>#N/A</v>
      </c>
      <c r="K43" s="19" t="e">
        <f>'LEG C'!K43+J43</f>
        <v>#N/A</v>
      </c>
      <c r="L43" s="11"/>
      <c r="M43" s="54">
        <v>40</v>
      </c>
      <c r="N43" s="54">
        <v>0</v>
      </c>
      <c r="O43" s="54"/>
      <c r="P43" s="55" t="e">
        <v>#N/A</v>
      </c>
      <c r="R43" s="54">
        <v>40</v>
      </c>
      <c r="S43" s="54">
        <v>0</v>
      </c>
      <c r="T43" s="55" t="e">
        <v>#N/A</v>
      </c>
    </row>
    <row r="44" spans="6:12" ht="14.25">
      <c r="F44" s="11"/>
      <c r="G44" s="27"/>
      <c r="H44" s="12"/>
      <c r="I44" s="33"/>
      <c r="J44" s="12"/>
      <c r="K44" s="12"/>
      <c r="L44" s="11"/>
    </row>
    <row r="45" spans="6:12" ht="14.25">
      <c r="F45" s="11"/>
      <c r="G45" s="27"/>
      <c r="H45" s="12"/>
      <c r="I45" s="33"/>
      <c r="J45" s="12"/>
      <c r="K45" s="12"/>
      <c r="L45" s="11"/>
    </row>
    <row r="46" spans="6:12" ht="14.25">
      <c r="F46" s="11"/>
      <c r="G46" s="27"/>
      <c r="H46" s="12"/>
      <c r="I46" s="33"/>
      <c r="J46" s="12"/>
      <c r="K46" s="12"/>
      <c r="L46" s="11"/>
    </row>
    <row r="47" spans="6:12" ht="14.25">
      <c r="F47" s="11"/>
      <c r="G47" s="27"/>
      <c r="H47" s="12"/>
      <c r="I47" s="33"/>
      <c r="J47" s="12"/>
      <c r="K47" s="12"/>
      <c r="L47" s="11"/>
    </row>
    <row r="48" spans="6:12" ht="14.25">
      <c r="F48" s="11"/>
      <c r="G48" s="27"/>
      <c r="H48" s="12"/>
      <c r="I48" s="33"/>
      <c r="J48" s="12"/>
      <c r="K48" s="12"/>
      <c r="L48" s="11"/>
    </row>
    <row r="49" spans="6:12" ht="14.25">
      <c r="F49" s="11"/>
      <c r="G49" s="27"/>
      <c r="H49" s="12"/>
      <c r="I49" s="33"/>
      <c r="J49" s="12"/>
      <c r="K49" s="12"/>
      <c r="L49" s="11"/>
    </row>
    <row r="50" spans="6:12" ht="14.25">
      <c r="F50" s="11"/>
      <c r="G50" s="27"/>
      <c r="H50" s="12"/>
      <c r="I50" s="33"/>
      <c r="J50" s="12"/>
      <c r="K50" s="12"/>
      <c r="L50" s="11"/>
    </row>
    <row r="51" spans="6:12" ht="14.25">
      <c r="F51" s="11"/>
      <c r="G51" s="27"/>
      <c r="H51" s="12"/>
      <c r="I51" s="33"/>
      <c r="J51" s="12"/>
      <c r="K51" s="12"/>
      <c r="L51" s="11"/>
    </row>
    <row r="52" spans="6:12" ht="14.25">
      <c r="F52" s="11"/>
      <c r="G52" s="27"/>
      <c r="H52" s="12"/>
      <c r="I52" s="33"/>
      <c r="J52" s="12"/>
      <c r="K52" s="12"/>
      <c r="L52" s="11"/>
    </row>
    <row r="53" spans="6:12" ht="14.25">
      <c r="F53" s="11"/>
      <c r="G53" s="27"/>
      <c r="H53" s="12"/>
      <c r="I53" s="33"/>
      <c r="J53" s="12"/>
      <c r="K53" s="12"/>
      <c r="L53" s="11"/>
    </row>
  </sheetData>
  <sheetProtection/>
  <mergeCells count="2">
    <mergeCell ref="B2:C2"/>
    <mergeCell ref="E2:G2"/>
  </mergeCells>
  <printOptions horizontalCentered="1" verticalCentered="1"/>
  <pageMargins left="0.7086614173228347" right="0.7480314960629921" top="0.7874015748031497" bottom="0.5905511811023623" header="0.5118110236220472" footer="0.5118110236220472"/>
  <pageSetup horizontalDpi="300" verticalDpi="300" orientation="landscape" paperSize="9" scale="80" r:id="rId1"/>
  <headerFooter alignWithMargins="0">
    <oddHeader>&amp;C&amp;"Arial,Bold"&amp;12&amp;UROUND LEICESTER RELAY 2008 - LEG 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:T53"/>
  <sheetViews>
    <sheetView zoomScale="65" zoomScaleNormal="65" zoomScalePageLayoutView="0" workbookViewId="0" topLeftCell="J2">
      <selection activeCell="M8" sqref="M8:P8"/>
    </sheetView>
  </sheetViews>
  <sheetFormatPr defaultColWidth="9.140625" defaultRowHeight="12.75"/>
  <cols>
    <col min="2" max="2" width="13.57421875" style="0" bestFit="1" customWidth="1"/>
    <col min="3" max="3" width="13.28125" style="0" bestFit="1" customWidth="1"/>
    <col min="5" max="5" width="13.57421875" style="0" bestFit="1" customWidth="1"/>
    <col min="6" max="6" width="25.8515625" style="0" bestFit="1" customWidth="1"/>
    <col min="7" max="7" width="20.421875" style="26" bestFit="1" customWidth="1"/>
    <col min="8" max="8" width="16.8515625" style="0" bestFit="1" customWidth="1"/>
    <col min="9" max="9" width="13.57421875" style="26" bestFit="1" customWidth="1"/>
    <col min="10" max="10" width="13.140625" style="9" bestFit="1" customWidth="1"/>
    <col min="11" max="11" width="14.7109375" style="9" bestFit="1" customWidth="1"/>
    <col min="13" max="13" width="12.28125" style="50" bestFit="1" customWidth="1"/>
    <col min="14" max="14" width="26.8515625" style="50" bestFit="1" customWidth="1"/>
    <col min="15" max="15" width="27.00390625" style="50" bestFit="1" customWidth="1"/>
    <col min="16" max="16" width="13.140625" style="50" bestFit="1" customWidth="1"/>
    <col min="17" max="17" width="3.00390625" style="50" customWidth="1"/>
    <col min="18" max="18" width="14.421875" style="50" bestFit="1" customWidth="1"/>
    <col min="19" max="19" width="26.8515625" style="50" bestFit="1" customWidth="1"/>
    <col min="20" max="20" width="15.7109375" style="50" bestFit="1" customWidth="1"/>
  </cols>
  <sheetData>
    <row r="1" spans="5:17" ht="15">
      <c r="E1" s="84" t="s">
        <v>15</v>
      </c>
      <c r="F1" s="10"/>
      <c r="G1" s="27"/>
      <c r="H1" s="21"/>
      <c r="I1" s="33"/>
      <c r="J1" s="12"/>
      <c r="K1" s="12"/>
      <c r="L1" s="11"/>
      <c r="M1" s="47"/>
      <c r="N1" s="47"/>
      <c r="O1" s="47"/>
      <c r="P1" s="48"/>
      <c r="Q1" s="49"/>
    </row>
    <row r="2" spans="2:18" ht="15.75">
      <c r="B2" s="92" t="s">
        <v>32</v>
      </c>
      <c r="C2" s="94"/>
      <c r="E2" s="96" t="s">
        <v>27</v>
      </c>
      <c r="F2" s="97"/>
      <c r="G2" s="97"/>
      <c r="H2" s="12" t="s">
        <v>29</v>
      </c>
      <c r="I2" s="33"/>
      <c r="J2" s="12"/>
      <c r="K2" s="12"/>
      <c r="L2" s="11"/>
      <c r="M2" s="47" t="s">
        <v>15</v>
      </c>
      <c r="N2" s="56"/>
      <c r="O2" s="56"/>
      <c r="P2" s="48"/>
      <c r="Q2" s="53"/>
      <c r="R2" s="83" t="s">
        <v>15</v>
      </c>
    </row>
    <row r="3" spans="2:20" ht="15.75">
      <c r="B3" s="60" t="s">
        <v>24</v>
      </c>
      <c r="C3" s="64" t="s">
        <v>4</v>
      </c>
      <c r="E3" s="78" t="s">
        <v>24</v>
      </c>
      <c r="F3" s="14" t="s">
        <v>0</v>
      </c>
      <c r="G3" s="28" t="s">
        <v>1</v>
      </c>
      <c r="H3" s="15" t="s">
        <v>2</v>
      </c>
      <c r="I3" s="34" t="s">
        <v>3</v>
      </c>
      <c r="J3" s="15" t="s">
        <v>4</v>
      </c>
      <c r="K3" s="15" t="s">
        <v>5</v>
      </c>
      <c r="L3" s="16"/>
      <c r="M3" s="51" t="s">
        <v>6</v>
      </c>
      <c r="N3" s="51" t="s">
        <v>0</v>
      </c>
      <c r="O3" s="51" t="s">
        <v>9</v>
      </c>
      <c r="P3" s="52" t="s">
        <v>4</v>
      </c>
      <c r="Q3" s="53"/>
      <c r="R3" s="51" t="s">
        <v>7</v>
      </c>
      <c r="S3" s="51" t="s">
        <v>0</v>
      </c>
      <c r="T3" s="52" t="s">
        <v>8</v>
      </c>
    </row>
    <row r="4" spans="2:20" ht="15">
      <c r="B4" s="61">
        <v>2</v>
      </c>
      <c r="C4" s="65">
        <v>0.1278125</v>
      </c>
      <c r="E4" s="79">
        <v>1</v>
      </c>
      <c r="F4" s="18" t="str">
        <f>'LEG A'!F4</f>
        <v>HUNCOTE MENS </v>
      </c>
      <c r="G4" s="29" t="s">
        <v>217</v>
      </c>
      <c r="H4" s="19">
        <f>IF('LEG D'!I4&lt;'LEG D'!H2,'LEG D'!I4,'LEG D'!H2)</f>
        <v>0.1221412037037037</v>
      </c>
      <c r="I4" s="35">
        <f>VLOOKUP(E4:E43,$B4:$C43,2,FALSE)</f>
        <v>0.15268518518518517</v>
      </c>
      <c r="J4" s="8">
        <f>I4-H4</f>
        <v>0.030543981481481478</v>
      </c>
      <c r="K4" s="19">
        <f>'LEG D'!K4+J4</f>
        <v>0.1576736111111111</v>
      </c>
      <c r="L4" s="11"/>
      <c r="M4" s="54">
        <v>1</v>
      </c>
      <c r="N4" s="54" t="s">
        <v>45</v>
      </c>
      <c r="O4" s="54" t="s">
        <v>221</v>
      </c>
      <c r="P4" s="55">
        <v>0.024641203703703707</v>
      </c>
      <c r="Q4" s="53"/>
      <c r="R4" s="54">
        <v>1</v>
      </c>
      <c r="S4" s="54" t="s">
        <v>76</v>
      </c>
      <c r="T4" s="55">
        <v>0.1278125</v>
      </c>
    </row>
    <row r="5" spans="2:20" ht="15">
      <c r="B5" s="61">
        <v>5</v>
      </c>
      <c r="C5" s="65">
        <v>0.13420138888888888</v>
      </c>
      <c r="E5" s="79">
        <v>2</v>
      </c>
      <c r="F5" s="18" t="str">
        <f>'LEG A'!F5</f>
        <v>CORITANIANS</v>
      </c>
      <c r="G5" s="29" t="s">
        <v>218</v>
      </c>
      <c r="H5" s="19">
        <f>IF('LEG D'!I5&lt;'LEG D'!H2,'LEG D'!I5,'LEG D'!H2)</f>
        <v>0.10179398148148149</v>
      </c>
      <c r="I5" s="35">
        <f>VLOOKUP(E4:E43,$B4:$C43,2,FALSE)</f>
        <v>0.1278125</v>
      </c>
      <c r="J5" s="8">
        <f aca="true" t="shared" si="0" ref="J5:J43">I5-H5</f>
        <v>0.02601851851851851</v>
      </c>
      <c r="K5" s="19">
        <f>'LEG D'!K5+J5</f>
        <v>0.1278125</v>
      </c>
      <c r="L5" s="11"/>
      <c r="M5" s="54">
        <v>2</v>
      </c>
      <c r="N5" s="54" t="s">
        <v>73</v>
      </c>
      <c r="O5" s="54" t="s">
        <v>249</v>
      </c>
      <c r="P5" s="55">
        <v>0.025706018518518517</v>
      </c>
      <c r="Q5" s="53"/>
      <c r="R5" s="54">
        <v>2</v>
      </c>
      <c r="S5" s="54" t="s">
        <v>45</v>
      </c>
      <c r="T5" s="55">
        <v>0.13420138888888888</v>
      </c>
    </row>
    <row r="6" spans="2:20" ht="15">
      <c r="B6" s="61">
        <v>34</v>
      </c>
      <c r="C6" s="65">
        <v>0.13804398148148148</v>
      </c>
      <c r="E6" s="79">
        <v>3</v>
      </c>
      <c r="F6" s="18" t="str">
        <f>'LEG A'!F6</f>
        <v>BIRSTALL LADIES</v>
      </c>
      <c r="G6" s="29" t="s">
        <v>219</v>
      </c>
      <c r="H6" s="19">
        <f>IF('LEG D'!I6&lt;'LEG D'!H2,'LEG D'!I6,'LEG D'!H2)</f>
        <v>0.1272337962962963</v>
      </c>
      <c r="I6" s="35">
        <f>VLOOKUP(E4:E43,$B4:$C43,2,FALSE)</f>
        <v>0.16211805555555556</v>
      </c>
      <c r="J6" s="8">
        <f t="shared" si="0"/>
        <v>0.034884259259259254</v>
      </c>
      <c r="K6" s="19">
        <f>'LEG D'!K6+J6</f>
        <v>0.17503472222222222</v>
      </c>
      <c r="L6" s="11"/>
      <c r="M6" s="54">
        <v>3</v>
      </c>
      <c r="N6" s="54" t="s">
        <v>76</v>
      </c>
      <c r="O6" s="54" t="s">
        <v>218</v>
      </c>
      <c r="P6" s="55">
        <v>0.02601851851851851</v>
      </c>
      <c r="Q6" s="53"/>
      <c r="R6" s="54">
        <v>3</v>
      </c>
      <c r="S6" s="54" t="s">
        <v>73</v>
      </c>
      <c r="T6" s="55">
        <v>0.13804398148148148</v>
      </c>
    </row>
    <row r="7" spans="2:20" ht="15">
      <c r="B7" s="61">
        <v>26</v>
      </c>
      <c r="C7" s="65">
        <v>0.1415625</v>
      </c>
      <c r="E7" s="79">
        <v>4</v>
      </c>
      <c r="F7" s="18" t="str">
        <f>'LEG A'!F7</f>
        <v> BARROW MIXED A</v>
      </c>
      <c r="G7" s="29" t="s">
        <v>220</v>
      </c>
      <c r="H7" s="19">
        <f>IF('LEG D'!I7&lt;'LEG D'!H2,'LEG D'!I7,'LEG D'!H2)</f>
        <v>0.11350694444444444</v>
      </c>
      <c r="I7" s="35">
        <f>VLOOKUP(E4:E43,$B4:$C43,2,FALSE)</f>
        <v>0.14399305555555555</v>
      </c>
      <c r="J7" s="8">
        <f t="shared" si="0"/>
        <v>0.030486111111111117</v>
      </c>
      <c r="K7" s="19">
        <f>'LEG D'!K7+J7</f>
        <v>0.14399305555555555</v>
      </c>
      <c r="L7" s="11"/>
      <c r="M7" s="54">
        <v>4</v>
      </c>
      <c r="N7" s="54" t="s">
        <v>63</v>
      </c>
      <c r="O7" s="54" t="s">
        <v>239</v>
      </c>
      <c r="P7" s="55">
        <v>0.026666666666666658</v>
      </c>
      <c r="Q7" s="53"/>
      <c r="R7" s="54">
        <v>4</v>
      </c>
      <c r="S7" s="54" t="s">
        <v>65</v>
      </c>
      <c r="T7" s="55">
        <v>0.1415625</v>
      </c>
    </row>
    <row r="8" spans="2:20" ht="15">
      <c r="B8" s="61">
        <v>24</v>
      </c>
      <c r="C8" s="65">
        <v>0.14225694444444445</v>
      </c>
      <c r="E8" s="79">
        <v>5</v>
      </c>
      <c r="F8" s="18" t="str">
        <f>'LEG A'!F8</f>
        <v>LEICESTER TRI MENS</v>
      </c>
      <c r="G8" s="29" t="s">
        <v>221</v>
      </c>
      <c r="H8" s="19">
        <f>IF('LEG D'!I8&lt;'LEG D'!H2,'LEG D'!I8,'LEG D'!H2)</f>
        <v>0.10956018518518518</v>
      </c>
      <c r="I8" s="35">
        <f>VLOOKUP(E4:E43,$B4:$C43,2,FALSE)</f>
        <v>0.13420138888888888</v>
      </c>
      <c r="J8" s="8">
        <f t="shared" si="0"/>
        <v>0.024641203703703707</v>
      </c>
      <c r="K8" s="19">
        <f>'LEG D'!K8+J8</f>
        <v>0.13420138888888888</v>
      </c>
      <c r="L8" s="11"/>
      <c r="M8" s="100">
        <v>5</v>
      </c>
      <c r="N8" s="100" t="s">
        <v>58</v>
      </c>
      <c r="O8" s="100" t="s">
        <v>234</v>
      </c>
      <c r="P8" s="101">
        <v>0.0267361111111111</v>
      </c>
      <c r="Q8" s="53"/>
      <c r="R8" s="54">
        <v>5</v>
      </c>
      <c r="S8" s="54" t="s">
        <v>63</v>
      </c>
      <c r="T8" s="55">
        <v>0.14225694444444445</v>
      </c>
    </row>
    <row r="9" spans="2:20" ht="15">
      <c r="B9" s="61">
        <v>14</v>
      </c>
      <c r="C9" s="65">
        <v>0.14260416666666667</v>
      </c>
      <c r="E9" s="79">
        <v>6</v>
      </c>
      <c r="F9" s="18" t="str">
        <f>'LEG A'!F9</f>
        <v>HINCKLEY MIXED A</v>
      </c>
      <c r="G9" s="29" t="s">
        <v>222</v>
      </c>
      <c r="H9" s="19">
        <f>IF('LEG D'!I9&lt;'LEG D'!H2,'LEG D'!I9,'LEG D'!H2)</f>
        <v>0.11568287037037038</v>
      </c>
      <c r="I9" s="35">
        <f>VLOOKUP(E4:E43,$B4:$C43,2,FALSE)</f>
        <v>0.14435185185185184</v>
      </c>
      <c r="J9" s="8">
        <f t="shared" si="0"/>
        <v>0.028668981481481462</v>
      </c>
      <c r="K9" s="19">
        <f>'LEG D'!K9+J9</f>
        <v>0.14435185185185184</v>
      </c>
      <c r="L9" s="11"/>
      <c r="M9" s="54">
        <v>6</v>
      </c>
      <c r="N9" s="54" t="s">
        <v>54</v>
      </c>
      <c r="O9" s="54" t="s">
        <v>230</v>
      </c>
      <c r="P9" s="55">
        <v>0.02817129629629629</v>
      </c>
      <c r="Q9" s="53"/>
      <c r="R9" s="54">
        <v>6</v>
      </c>
      <c r="S9" s="54" t="s">
        <v>53</v>
      </c>
      <c r="T9" s="55">
        <v>0.14260416666666667</v>
      </c>
    </row>
    <row r="10" spans="2:20" ht="15">
      <c r="B10" s="61">
        <v>4</v>
      </c>
      <c r="C10" s="65">
        <v>0.14399305555555555</v>
      </c>
      <c r="E10" s="79">
        <v>7</v>
      </c>
      <c r="F10" s="18" t="str">
        <f>'LEG A'!F10</f>
        <v>HINCKLEY MIXED B</v>
      </c>
      <c r="G10" s="29" t="s">
        <v>223</v>
      </c>
      <c r="H10" s="19">
        <f>IF('LEG D'!I10&lt;'LEG D'!H2,'LEG D'!I10,'LEG D'!H2)</f>
        <v>0.11995370370370372</v>
      </c>
      <c r="I10" s="35">
        <f>VLOOKUP(E4:E43,$B4:$C43,2,FALSE)</f>
        <v>0.15122685185185183</v>
      </c>
      <c r="J10" s="8">
        <f t="shared" si="0"/>
        <v>0.03127314814814812</v>
      </c>
      <c r="K10" s="19">
        <f>'LEG D'!K10+J10</f>
        <v>0.18049768518518516</v>
      </c>
      <c r="L10" s="11"/>
      <c r="M10" s="54">
        <v>7</v>
      </c>
      <c r="N10" s="54" t="s">
        <v>46</v>
      </c>
      <c r="O10" s="54" t="s">
        <v>222</v>
      </c>
      <c r="P10" s="55">
        <v>0.028668981481481462</v>
      </c>
      <c r="Q10" s="53"/>
      <c r="R10" s="54">
        <v>7</v>
      </c>
      <c r="S10" s="54" t="s">
        <v>44</v>
      </c>
      <c r="T10" s="55">
        <v>0.14399305555555555</v>
      </c>
    </row>
    <row r="11" spans="2:20" ht="15">
      <c r="B11" s="61">
        <v>6</v>
      </c>
      <c r="C11" s="65">
        <v>0.14435185185185184</v>
      </c>
      <c r="E11" s="79">
        <v>8</v>
      </c>
      <c r="F11" s="18">
        <f>'LEG A'!F11</f>
        <v>0</v>
      </c>
      <c r="G11" s="29"/>
      <c r="H11" s="19" t="e">
        <f>IF('LEG D'!I11&lt;'LEG D'!H2,'LEG D'!I11,'LEG D'!H2)</f>
        <v>#N/A</v>
      </c>
      <c r="I11" s="35" t="e">
        <f>VLOOKUP(E4:E43,$B4:$C43,2,FALSE)</f>
        <v>#N/A</v>
      </c>
      <c r="J11" s="8" t="e">
        <f t="shared" si="0"/>
        <v>#N/A</v>
      </c>
      <c r="K11" s="19" t="e">
        <f>'LEG D'!K11+J11</f>
        <v>#N/A</v>
      </c>
      <c r="L11" s="11"/>
      <c r="M11" s="54">
        <v>8</v>
      </c>
      <c r="N11" s="54" t="s">
        <v>59</v>
      </c>
      <c r="O11" s="54" t="s">
        <v>235</v>
      </c>
      <c r="P11" s="55">
        <v>0.029490740740740748</v>
      </c>
      <c r="Q11" s="53"/>
      <c r="R11" s="54">
        <v>8</v>
      </c>
      <c r="S11" s="54" t="s">
        <v>46</v>
      </c>
      <c r="T11" s="55">
        <v>0.14435185185185184</v>
      </c>
    </row>
    <row r="12" spans="2:20" ht="15">
      <c r="B12" s="61">
        <v>19</v>
      </c>
      <c r="C12" s="65">
        <v>0.1446875</v>
      </c>
      <c r="E12" s="79">
        <v>9</v>
      </c>
      <c r="F12" s="18" t="str">
        <f>'LEG A'!F12</f>
        <v>BARROW MIXED B</v>
      </c>
      <c r="G12" s="29" t="s">
        <v>224</v>
      </c>
      <c r="H12" s="19">
        <f>IF('LEG D'!I12&lt;'LEG D'!H2,'LEG D'!I12,'LEG D'!H2)</f>
        <v>0.11842592592592593</v>
      </c>
      <c r="I12" s="35">
        <f>VLOOKUP(E4:E43,$B4:$C43,2,FALSE)</f>
        <v>0.1521759259259259</v>
      </c>
      <c r="J12" s="8">
        <f t="shared" si="0"/>
        <v>0.033749999999999974</v>
      </c>
      <c r="K12" s="19">
        <f>'LEG D'!K12+J12</f>
        <v>0.15513888888888888</v>
      </c>
      <c r="L12" s="11"/>
      <c r="M12" s="54">
        <v>9</v>
      </c>
      <c r="N12" s="54" t="s">
        <v>51</v>
      </c>
      <c r="O12" s="54" t="s">
        <v>227</v>
      </c>
      <c r="P12" s="55">
        <v>0.030023148148148132</v>
      </c>
      <c r="Q12" s="53"/>
      <c r="R12" s="100">
        <v>9</v>
      </c>
      <c r="S12" s="100" t="s">
        <v>58</v>
      </c>
      <c r="T12" s="101">
        <v>0.14839120370370368</v>
      </c>
    </row>
    <row r="13" spans="2:20" ht="15">
      <c r="B13" s="61">
        <v>18</v>
      </c>
      <c r="C13" s="65">
        <v>0.1457638888888889</v>
      </c>
      <c r="E13" s="79">
        <v>10</v>
      </c>
      <c r="F13" s="18" t="str">
        <f>'LEG A'!F13</f>
        <v>BARROW MIXED C</v>
      </c>
      <c r="G13" s="29" t="s">
        <v>225</v>
      </c>
      <c r="H13" s="19">
        <f>IF('LEG D'!I13&lt;'LEG D'!H2,'LEG D'!I13,'LEG D'!H2)</f>
        <v>0.12542824074074074</v>
      </c>
      <c r="I13" s="35">
        <f>VLOOKUP(E4:E43,$B4:$C43,2,FALSE)</f>
        <v>0.15697916666666667</v>
      </c>
      <c r="J13" s="8">
        <f t="shared" si="0"/>
        <v>0.03155092592592593</v>
      </c>
      <c r="K13" s="19">
        <f>'LEG D'!K13+J13</f>
        <v>0.1744675925925926</v>
      </c>
      <c r="L13" s="11"/>
      <c r="M13" s="54">
        <v>10</v>
      </c>
      <c r="N13" s="54" t="s">
        <v>53</v>
      </c>
      <c r="O13" s="54" t="s">
        <v>229</v>
      </c>
      <c r="P13" s="55">
        <v>0.030138888888888896</v>
      </c>
      <c r="Q13" s="53"/>
      <c r="R13" s="54">
        <v>10</v>
      </c>
      <c r="S13" s="54" t="s">
        <v>69</v>
      </c>
      <c r="T13" s="55">
        <v>0.14954861111111112</v>
      </c>
    </row>
    <row r="14" spans="2:20" ht="15">
      <c r="B14" s="61">
        <v>30</v>
      </c>
      <c r="C14" s="65">
        <v>0.1474074074074074</v>
      </c>
      <c r="E14" s="79">
        <v>11</v>
      </c>
      <c r="F14" s="18" t="str">
        <f>'LEG A'!F14</f>
        <v>LEICESTER TRI MIXED</v>
      </c>
      <c r="G14" s="29" t="s">
        <v>226</v>
      </c>
      <c r="H14" s="19">
        <f>IF('LEG D'!I14&lt;'LEG D'!H2,'LEG D'!I14,'LEG D'!H2)</f>
        <v>0.13056712962962963</v>
      </c>
      <c r="I14" s="35">
        <f>VLOOKUP(E4:E43,$B4:$C43,2,FALSE)</f>
        <v>0.16556712962962963</v>
      </c>
      <c r="J14" s="8">
        <f t="shared" si="0"/>
        <v>0.035</v>
      </c>
      <c r="K14" s="19">
        <f>'LEG D'!K14+J14</f>
        <v>0.17663194444444447</v>
      </c>
      <c r="L14" s="11"/>
      <c r="M14" s="54">
        <v>11</v>
      </c>
      <c r="N14" s="54" t="s">
        <v>68</v>
      </c>
      <c r="O14" s="54" t="s">
        <v>244</v>
      </c>
      <c r="P14" s="55">
        <v>0.03016203703703703</v>
      </c>
      <c r="Q14" s="53"/>
      <c r="R14" s="54">
        <v>11</v>
      </c>
      <c r="S14" s="54" t="s">
        <v>59</v>
      </c>
      <c r="T14" s="55">
        <v>0.15118055555555554</v>
      </c>
    </row>
    <row r="15" spans="2:20" ht="15">
      <c r="B15" s="61">
        <v>15</v>
      </c>
      <c r="C15" s="65">
        <v>0.14790509259259257</v>
      </c>
      <c r="E15" s="79">
        <v>12</v>
      </c>
      <c r="F15" s="18" t="str">
        <f>'LEG A'!F15</f>
        <v>FLECKNEY/KIBWORTH A</v>
      </c>
      <c r="G15" s="29" t="s">
        <v>227</v>
      </c>
      <c r="H15" s="19">
        <f>IF('LEG D'!I15&lt;'LEG D'!H2,'LEG D'!I15,'LEG D'!H2)</f>
        <v>0.11861111111111111</v>
      </c>
      <c r="I15" s="35">
        <f>VLOOKUP(E4:E43,$B4:$C43,2,FALSE)</f>
        <v>0.14863425925925924</v>
      </c>
      <c r="J15" s="8">
        <f t="shared" si="0"/>
        <v>0.030023148148148132</v>
      </c>
      <c r="K15" s="19">
        <f>'LEG D'!K15+J15</f>
        <v>0.1592361111111111</v>
      </c>
      <c r="L15" s="11"/>
      <c r="M15" s="54">
        <v>12</v>
      </c>
      <c r="N15" s="54" t="s">
        <v>44</v>
      </c>
      <c r="O15" s="54" t="s">
        <v>220</v>
      </c>
      <c r="P15" s="55">
        <v>0.030486111111111117</v>
      </c>
      <c r="Q15" s="53"/>
      <c r="R15" s="54">
        <v>12</v>
      </c>
      <c r="S15" s="54" t="s">
        <v>67</v>
      </c>
      <c r="T15" s="55">
        <v>0.1520138888888889</v>
      </c>
    </row>
    <row r="16" spans="2:20" ht="15">
      <c r="B16" s="61">
        <v>20</v>
      </c>
      <c r="C16" s="65">
        <v>0.14796296296296296</v>
      </c>
      <c r="E16" s="79">
        <v>13</v>
      </c>
      <c r="F16" s="18" t="str">
        <f>'LEG A'!F16</f>
        <v>FLECKNEY/KIBWORTH B</v>
      </c>
      <c r="G16" s="29" t="s">
        <v>228</v>
      </c>
      <c r="H16" s="19">
        <f>IF('LEG D'!I16&lt;'LEG D'!H2,'LEG D'!I16,'LEG D'!H2)</f>
        <v>0.12640046296296295</v>
      </c>
      <c r="I16" s="35">
        <f>VLOOKUP(E4:E43,$B4:$C43,2,FALSE)</f>
        <v>0.16131944444444443</v>
      </c>
      <c r="J16" s="8">
        <f t="shared" si="0"/>
        <v>0.03491898148148148</v>
      </c>
      <c r="K16" s="19">
        <f>'LEG D'!K16+J16</f>
        <v>0.187037037037037</v>
      </c>
      <c r="L16" s="11"/>
      <c r="M16" s="54">
        <v>13</v>
      </c>
      <c r="N16" s="54" t="s">
        <v>65</v>
      </c>
      <c r="O16" s="54" t="s">
        <v>241</v>
      </c>
      <c r="P16" s="55">
        <v>0.030497685185185183</v>
      </c>
      <c r="Q16" s="53"/>
      <c r="R16" s="54">
        <v>13</v>
      </c>
      <c r="S16" s="54" t="s">
        <v>57</v>
      </c>
      <c r="T16" s="55">
        <v>0.15484953703703702</v>
      </c>
    </row>
    <row r="17" spans="2:20" ht="15">
      <c r="B17" s="61">
        <v>12</v>
      </c>
      <c r="C17" s="65">
        <v>0.14863425925925924</v>
      </c>
      <c r="E17" s="79">
        <v>14</v>
      </c>
      <c r="F17" s="18" t="str">
        <f>'LEG A'!F17</f>
        <v>WREAKE MENS A</v>
      </c>
      <c r="G17" s="29" t="s">
        <v>229</v>
      </c>
      <c r="H17" s="19">
        <f>IF('LEG D'!I17&lt;'LEG D'!H2,'LEG D'!I17,'LEG D'!H2)</f>
        <v>0.11246527777777778</v>
      </c>
      <c r="I17" s="35">
        <f>VLOOKUP(E4:E43,$B4:$C43,2,FALSE)</f>
        <v>0.14260416666666667</v>
      </c>
      <c r="J17" s="8">
        <f t="shared" si="0"/>
        <v>0.030138888888888896</v>
      </c>
      <c r="K17" s="19">
        <f>'LEG D'!K17+J17</f>
        <v>0.14260416666666667</v>
      </c>
      <c r="L17" s="11"/>
      <c r="M17" s="54">
        <v>14</v>
      </c>
      <c r="N17" s="54" t="s">
        <v>42</v>
      </c>
      <c r="O17" s="54" t="s">
        <v>217</v>
      </c>
      <c r="P17" s="55">
        <v>0.030543981481481478</v>
      </c>
      <c r="Q17" s="53"/>
      <c r="R17" s="54">
        <v>14</v>
      </c>
      <c r="S17" s="54" t="s">
        <v>48</v>
      </c>
      <c r="T17" s="55">
        <v>0.15513888888888888</v>
      </c>
    </row>
    <row r="18" spans="2:20" ht="15">
      <c r="B18" s="61">
        <v>7</v>
      </c>
      <c r="C18" s="65">
        <v>0.15122685185185183</v>
      </c>
      <c r="E18" s="79">
        <v>15</v>
      </c>
      <c r="F18" s="18" t="str">
        <f>'LEG A'!F18</f>
        <v>WREAKE MENS B</v>
      </c>
      <c r="G18" s="29" t="s">
        <v>230</v>
      </c>
      <c r="H18" s="19">
        <f>IF('LEG D'!I18&lt;'LEG D'!H2,'LEG D'!I18,'LEG D'!H2)</f>
        <v>0.11973379629629628</v>
      </c>
      <c r="I18" s="35">
        <f>VLOOKUP(E4:E43,$B4:$C43,2,FALSE)</f>
        <v>0.14790509259259257</v>
      </c>
      <c r="J18" s="8">
        <f t="shared" si="0"/>
        <v>0.02817129629629629</v>
      </c>
      <c r="K18" s="19">
        <f>'LEG D'!K18+J18</f>
        <v>0.1630555555555555</v>
      </c>
      <c r="L18" s="11"/>
      <c r="M18" s="54">
        <v>15</v>
      </c>
      <c r="N18" s="54" t="s">
        <v>55</v>
      </c>
      <c r="O18" s="54" t="s">
        <v>231</v>
      </c>
      <c r="P18" s="55">
        <v>0.030601851851851852</v>
      </c>
      <c r="Q18" s="53"/>
      <c r="R18" s="54">
        <v>15</v>
      </c>
      <c r="S18" s="54" t="s">
        <v>42</v>
      </c>
      <c r="T18" s="55">
        <v>0.1576736111111111</v>
      </c>
    </row>
    <row r="19" spans="2:20" ht="15">
      <c r="B19" s="61">
        <v>28</v>
      </c>
      <c r="C19" s="65">
        <v>0.1520138888888889</v>
      </c>
      <c r="E19" s="79">
        <v>16</v>
      </c>
      <c r="F19" s="18" t="str">
        <f>'LEG A'!F19</f>
        <v>WREAKE LADIES A</v>
      </c>
      <c r="G19" s="29" t="s">
        <v>231</v>
      </c>
      <c r="H19" s="19">
        <f>IF('LEG D'!I19&lt;'LEG D'!H2,'LEG D'!I19,'LEG D'!H2)</f>
        <v>0.1247800925925926</v>
      </c>
      <c r="I19" s="35">
        <f>VLOOKUP(E4:E43,$B4:$C43,2,FALSE)</f>
        <v>0.15538194444444445</v>
      </c>
      <c r="J19" s="8">
        <f t="shared" si="0"/>
        <v>0.030601851851851852</v>
      </c>
      <c r="K19" s="19">
        <f>'LEG D'!K19+J19</f>
        <v>0.17188657407407407</v>
      </c>
      <c r="L19" s="11"/>
      <c r="M19" s="54">
        <v>16</v>
      </c>
      <c r="N19" s="54" t="s">
        <v>57</v>
      </c>
      <c r="O19" s="54" t="s">
        <v>233</v>
      </c>
      <c r="P19" s="55">
        <v>0.03099537037037038</v>
      </c>
      <c r="Q19" s="53"/>
      <c r="R19" s="54">
        <v>16</v>
      </c>
      <c r="S19" s="54" t="s">
        <v>74</v>
      </c>
      <c r="T19" s="55">
        <v>0.15864583333333332</v>
      </c>
    </row>
    <row r="20" spans="2:20" ht="15">
      <c r="B20" s="61">
        <v>9</v>
      </c>
      <c r="C20" s="65">
        <v>0.1521759259259259</v>
      </c>
      <c r="E20" s="79">
        <v>17</v>
      </c>
      <c r="F20" s="18" t="str">
        <f>'LEG A'!F20</f>
        <v>WREAKE LADIES B</v>
      </c>
      <c r="G20" s="29" t="s">
        <v>232</v>
      </c>
      <c r="H20" s="19">
        <f>IF('LEG D'!I20&lt;'LEG D'!H2,'LEG D'!I20,'LEG D'!H2)</f>
        <v>0.13067129629629629</v>
      </c>
      <c r="I20" s="35">
        <f>VLOOKUP(E4:E43,$B4:$C43,2,FALSE)</f>
        <v>0.17152777777777775</v>
      </c>
      <c r="J20" s="8">
        <f t="shared" si="0"/>
        <v>0.040856481481481466</v>
      </c>
      <c r="K20" s="19">
        <f>'LEG D'!K20+J20</f>
        <v>0.20656249999999998</v>
      </c>
      <c r="L20" s="11"/>
      <c r="M20" s="54">
        <v>17</v>
      </c>
      <c r="N20" s="54" t="s">
        <v>66</v>
      </c>
      <c r="O20" s="54" t="s">
        <v>242</v>
      </c>
      <c r="P20" s="55">
        <v>0.031122685185185198</v>
      </c>
      <c r="Q20" s="53"/>
      <c r="R20" s="54">
        <v>17</v>
      </c>
      <c r="S20" s="54" t="s">
        <v>51</v>
      </c>
      <c r="T20" s="55">
        <v>0.1592361111111111</v>
      </c>
    </row>
    <row r="21" spans="2:20" ht="15">
      <c r="B21" s="61">
        <v>1</v>
      </c>
      <c r="C21" s="65">
        <v>0.15268518518518517</v>
      </c>
      <c r="E21" s="79">
        <v>18</v>
      </c>
      <c r="F21" s="18" t="str">
        <f>'LEG A'!F21</f>
        <v>BIRSTALL MEN</v>
      </c>
      <c r="G21" s="29" t="s">
        <v>233</v>
      </c>
      <c r="H21" s="19">
        <f>IF('LEG D'!I21&lt;'LEG D'!H2,'LEG D'!I21,'LEG D'!H2)</f>
        <v>0.1147685185185185</v>
      </c>
      <c r="I21" s="35">
        <f>VLOOKUP(E4:E43,$B4:$C43,2,FALSE)</f>
        <v>0.1457638888888889</v>
      </c>
      <c r="J21" s="8">
        <f t="shared" si="0"/>
        <v>0.03099537037037038</v>
      </c>
      <c r="K21" s="19">
        <f>'LEG D'!K21+J21</f>
        <v>0.15484953703703702</v>
      </c>
      <c r="L21" s="11"/>
      <c r="M21" s="54">
        <v>18</v>
      </c>
      <c r="N21" s="54" t="s">
        <v>47</v>
      </c>
      <c r="O21" s="54" t="s">
        <v>223</v>
      </c>
      <c r="P21" s="55">
        <v>0.03127314814814812</v>
      </c>
      <c r="Q21" s="53"/>
      <c r="R21" s="54">
        <v>18</v>
      </c>
      <c r="S21" s="54" t="s">
        <v>66</v>
      </c>
      <c r="T21" s="55">
        <v>0.16104166666666664</v>
      </c>
    </row>
    <row r="22" spans="2:20" ht="15">
      <c r="B22" s="61">
        <v>29</v>
      </c>
      <c r="C22" s="65">
        <v>0.15312499999999998</v>
      </c>
      <c r="E22" s="79">
        <v>19</v>
      </c>
      <c r="F22" s="18" t="str">
        <f>'LEG A'!F22</f>
        <v>ROADHOGGS MEN</v>
      </c>
      <c r="G22" s="29" t="s">
        <v>234</v>
      </c>
      <c r="H22" s="19">
        <f>IF('LEG D'!I22&lt;'LEG D'!H2,'LEG D'!I22,'LEG D'!H2)</f>
        <v>0.1179513888888889</v>
      </c>
      <c r="I22" s="35">
        <f>VLOOKUP(E4:E43,$B4:$C43,2,FALSE)</f>
        <v>0.1446875</v>
      </c>
      <c r="J22" s="8">
        <f t="shared" si="0"/>
        <v>0.0267361111111111</v>
      </c>
      <c r="K22" s="19">
        <f>'LEG D'!K22+J22</f>
        <v>0.14839120370370368</v>
      </c>
      <c r="L22" s="11"/>
      <c r="M22" s="54">
        <v>19</v>
      </c>
      <c r="N22" s="54" t="s">
        <v>49</v>
      </c>
      <c r="O22" s="54" t="s">
        <v>225</v>
      </c>
      <c r="P22" s="55">
        <v>0.03155092592592593</v>
      </c>
      <c r="Q22" s="53"/>
      <c r="R22" s="54">
        <v>19</v>
      </c>
      <c r="S22" s="54" t="s">
        <v>54</v>
      </c>
      <c r="T22" s="55">
        <v>0.1630555555555555</v>
      </c>
    </row>
    <row r="23" spans="2:20" ht="15">
      <c r="B23" s="61">
        <v>32</v>
      </c>
      <c r="C23" s="65">
        <v>0.1533912037037037</v>
      </c>
      <c r="E23" s="79">
        <v>20</v>
      </c>
      <c r="F23" s="18" t="str">
        <f>'LEG A'!F23</f>
        <v>WEST END MIXED A</v>
      </c>
      <c r="G23" s="29" t="s">
        <v>235</v>
      </c>
      <c r="H23" s="19">
        <f>IF('LEG D'!I23&lt;'LEG D'!H2,'LEG D'!I23,'LEG D'!H2)</f>
        <v>0.11847222222222221</v>
      </c>
      <c r="I23" s="35">
        <f>VLOOKUP(E4:E43,$B4:$C43,2,FALSE)</f>
        <v>0.14796296296296296</v>
      </c>
      <c r="J23" s="8">
        <f t="shared" si="0"/>
        <v>0.029490740740740748</v>
      </c>
      <c r="K23" s="19">
        <f>'LEG D'!K23+J23</f>
        <v>0.15118055555555554</v>
      </c>
      <c r="L23" s="11"/>
      <c r="M23" s="54">
        <v>20</v>
      </c>
      <c r="N23" s="54" t="s">
        <v>69</v>
      </c>
      <c r="O23" s="54" t="s">
        <v>245</v>
      </c>
      <c r="P23" s="55">
        <v>0.031805555555555545</v>
      </c>
      <c r="Q23" s="53"/>
      <c r="R23" s="54">
        <v>20</v>
      </c>
      <c r="S23" s="54" t="s">
        <v>68</v>
      </c>
      <c r="T23" s="55">
        <v>0.16681712962962958</v>
      </c>
    </row>
    <row r="24" spans="2:20" ht="15">
      <c r="B24" s="61">
        <v>27</v>
      </c>
      <c r="C24" s="65">
        <v>0.1540277777777778</v>
      </c>
      <c r="E24" s="79">
        <v>21</v>
      </c>
      <c r="F24" s="18" t="str">
        <f>'LEG A'!F24</f>
        <v>WEST END MIXED B</v>
      </c>
      <c r="G24" s="29" t="s">
        <v>236</v>
      </c>
      <c r="H24" s="19">
        <f>IF('LEG D'!I24&lt;'LEG D'!H2,'LEG D'!I24,'LEG D'!H2)</f>
        <v>0.12396990740740742</v>
      </c>
      <c r="I24" s="35">
        <f>VLOOKUP(E4:E43,$B4:$C43,2,FALSE)</f>
        <v>0.15871527777777777</v>
      </c>
      <c r="J24" s="8">
        <f t="shared" si="0"/>
        <v>0.03474537037037036</v>
      </c>
      <c r="K24" s="19">
        <f>'LEG D'!K24+J24</f>
        <v>0.17508101851851854</v>
      </c>
      <c r="L24" s="11"/>
      <c r="M24" s="54">
        <v>21</v>
      </c>
      <c r="N24" s="54" t="s">
        <v>67</v>
      </c>
      <c r="O24" s="54" t="s">
        <v>243</v>
      </c>
      <c r="P24" s="55">
        <v>0.03268518518518519</v>
      </c>
      <c r="Q24" s="53"/>
      <c r="R24" s="54">
        <v>21</v>
      </c>
      <c r="S24" s="54" t="s">
        <v>71</v>
      </c>
      <c r="T24" s="55">
        <v>0.16884259259259257</v>
      </c>
    </row>
    <row r="25" spans="2:20" ht="15">
      <c r="B25" s="61">
        <v>35</v>
      </c>
      <c r="C25" s="65">
        <v>0.15450231481481483</v>
      </c>
      <c r="E25" s="79">
        <v>22</v>
      </c>
      <c r="F25" s="18" t="str">
        <f>'LEG A'!F25</f>
        <v>WEST END MIXED C</v>
      </c>
      <c r="G25" s="29" t="s">
        <v>237</v>
      </c>
      <c r="H25" s="19">
        <f>IF('LEG D'!I25&lt;'LEG D'!H2,'LEG D'!I25,'LEG D'!H2)</f>
        <v>0.12498842592592592</v>
      </c>
      <c r="I25" s="35">
        <f>VLOOKUP(E4:E43,$B4:$C43,2,FALSE)</f>
        <v>0.15927083333333333</v>
      </c>
      <c r="J25" s="8">
        <f t="shared" si="0"/>
        <v>0.034282407407407414</v>
      </c>
      <c r="K25" s="19">
        <f>'LEG D'!K25+J25</f>
        <v>0.17829861111111112</v>
      </c>
      <c r="L25" s="11"/>
      <c r="M25" s="54">
        <v>22</v>
      </c>
      <c r="N25" s="54" t="s">
        <v>74</v>
      </c>
      <c r="O25" s="54" t="s">
        <v>250</v>
      </c>
      <c r="P25" s="55">
        <v>0.03327546296296298</v>
      </c>
      <c r="Q25" s="53"/>
      <c r="R25" s="54">
        <v>22</v>
      </c>
      <c r="S25" s="54" t="s">
        <v>62</v>
      </c>
      <c r="T25" s="55">
        <v>0.16912037037037037</v>
      </c>
    </row>
    <row r="26" spans="2:20" ht="15">
      <c r="B26" s="61">
        <v>16</v>
      </c>
      <c r="C26" s="65">
        <v>0.15538194444444445</v>
      </c>
      <c r="E26" s="79">
        <v>23</v>
      </c>
      <c r="F26" s="18" t="str">
        <f>'LEG A'!F26</f>
        <v>WEST END MIXED D</v>
      </c>
      <c r="G26" s="29" t="s">
        <v>238</v>
      </c>
      <c r="H26" s="19">
        <f>IF('LEG D'!I26&lt;'LEG D'!H2,'LEG D'!I26,'LEG D'!H2)</f>
        <v>0.12494212962962963</v>
      </c>
      <c r="I26" s="35">
        <f>VLOOKUP(E4:E43,$B4:$C43,2,FALSE)</f>
        <v>0.15981481481481483</v>
      </c>
      <c r="J26" s="8">
        <f t="shared" si="0"/>
        <v>0.0348726851851852</v>
      </c>
      <c r="K26" s="19">
        <f>'LEG D'!K26+J26</f>
        <v>0.16912037037037037</v>
      </c>
      <c r="L26" s="11"/>
      <c r="M26" s="54">
        <v>23</v>
      </c>
      <c r="N26" s="54" t="s">
        <v>48</v>
      </c>
      <c r="O26" s="54" t="s">
        <v>224</v>
      </c>
      <c r="P26" s="55">
        <v>0.033749999999999974</v>
      </c>
      <c r="Q26" s="53"/>
      <c r="R26" s="54">
        <v>23</v>
      </c>
      <c r="S26" s="54" t="s">
        <v>55</v>
      </c>
      <c r="T26" s="55">
        <v>0.17188657407407407</v>
      </c>
    </row>
    <row r="27" spans="2:20" ht="15">
      <c r="B27" s="61">
        <v>10</v>
      </c>
      <c r="C27" s="65">
        <v>0.15697916666666667</v>
      </c>
      <c r="E27" s="79">
        <v>24</v>
      </c>
      <c r="F27" s="18" t="str">
        <f>'LEG A'!F27</f>
        <v>SHEPSHED MEN</v>
      </c>
      <c r="G27" s="29" t="s">
        <v>239</v>
      </c>
      <c r="H27" s="19">
        <f>IF('LEG D'!I27&lt;'LEG D'!H2,'LEG D'!I27,'LEG D'!H2)</f>
        <v>0.11559027777777779</v>
      </c>
      <c r="I27" s="35">
        <f>VLOOKUP(E4:E43,$B4:$C43,2,FALSE)</f>
        <v>0.14225694444444445</v>
      </c>
      <c r="J27" s="8">
        <f t="shared" si="0"/>
        <v>0.026666666666666658</v>
      </c>
      <c r="K27" s="19">
        <f>'LEG D'!K27+J27</f>
        <v>0.14225694444444445</v>
      </c>
      <c r="L27" s="11"/>
      <c r="M27" s="54">
        <v>24</v>
      </c>
      <c r="N27" s="54" t="s">
        <v>64</v>
      </c>
      <c r="O27" s="54" t="s">
        <v>240</v>
      </c>
      <c r="P27" s="55">
        <v>0.03416666666666668</v>
      </c>
      <c r="Q27" s="53"/>
      <c r="R27" s="54">
        <v>24</v>
      </c>
      <c r="S27" s="54" t="s">
        <v>49</v>
      </c>
      <c r="T27" s="55">
        <v>0.1744675925925926</v>
      </c>
    </row>
    <row r="28" spans="2:20" ht="15">
      <c r="B28" s="61">
        <v>21</v>
      </c>
      <c r="C28" s="65">
        <v>0.15871527777777777</v>
      </c>
      <c r="E28" s="79">
        <v>25</v>
      </c>
      <c r="F28" s="18" t="str">
        <f>'LEG A'!F28</f>
        <v>SHEPSHED MIXED</v>
      </c>
      <c r="G28" s="29" t="s">
        <v>240</v>
      </c>
      <c r="H28" s="19">
        <f>IF('LEG D'!I28&lt;'LEG D'!H2,'LEG D'!I28,'LEG D'!H2)</f>
        <v>0.12518518518518518</v>
      </c>
      <c r="I28" s="35">
        <f>VLOOKUP(E4:E43,$B4:$C43,2,FALSE)</f>
        <v>0.15935185185185186</v>
      </c>
      <c r="J28" s="8">
        <f t="shared" si="0"/>
        <v>0.03416666666666668</v>
      </c>
      <c r="K28" s="19">
        <f>'LEG D'!K28+J28</f>
        <v>0.17855324074074075</v>
      </c>
      <c r="L28" s="11"/>
      <c r="M28" s="54">
        <v>25</v>
      </c>
      <c r="N28" s="54" t="s">
        <v>71</v>
      </c>
      <c r="O28" s="54" t="s">
        <v>247</v>
      </c>
      <c r="P28" s="55">
        <v>0.034236111111111106</v>
      </c>
      <c r="Q28" s="53"/>
      <c r="R28" s="54">
        <v>25</v>
      </c>
      <c r="S28" s="54" t="s">
        <v>43</v>
      </c>
      <c r="T28" s="55">
        <v>0.17503472222222222</v>
      </c>
    </row>
    <row r="29" spans="2:20" ht="15">
      <c r="B29" s="61">
        <v>22</v>
      </c>
      <c r="C29" s="65">
        <v>0.15927083333333333</v>
      </c>
      <c r="E29" s="79">
        <v>26</v>
      </c>
      <c r="F29" s="18" t="str">
        <f>'LEG A'!F29</f>
        <v>OWLS MEN</v>
      </c>
      <c r="G29" s="29" t="s">
        <v>241</v>
      </c>
      <c r="H29" s="19">
        <f>IF('LEG D'!I29&lt;'LEG D'!H2,'LEG D'!I29,'LEG D'!H2)</f>
        <v>0.11106481481481482</v>
      </c>
      <c r="I29" s="35">
        <f>VLOOKUP(E4:E43,$B4:$C43,2,FALSE)</f>
        <v>0.1415625</v>
      </c>
      <c r="J29" s="8">
        <f t="shared" si="0"/>
        <v>0.030497685185185183</v>
      </c>
      <c r="K29" s="19">
        <f>'LEG D'!K29+J29</f>
        <v>0.1415625</v>
      </c>
      <c r="L29" s="11"/>
      <c r="M29" s="54">
        <v>26</v>
      </c>
      <c r="N29" s="54" t="s">
        <v>61</v>
      </c>
      <c r="O29" s="54" t="s">
        <v>237</v>
      </c>
      <c r="P29" s="55">
        <v>0.034282407407407414</v>
      </c>
      <c r="Q29" s="53"/>
      <c r="R29" s="54">
        <v>26</v>
      </c>
      <c r="S29" s="54" t="s">
        <v>60</v>
      </c>
      <c r="T29" s="55">
        <v>0.17508101851851854</v>
      </c>
    </row>
    <row r="30" spans="2:20" ht="15">
      <c r="B30" s="61">
        <v>25</v>
      </c>
      <c r="C30" s="65">
        <v>0.15935185185185186</v>
      </c>
      <c r="E30" s="79">
        <v>27</v>
      </c>
      <c r="F30" s="18" t="str">
        <f>'LEG A'!F30</f>
        <v>OWLS MIXED</v>
      </c>
      <c r="G30" s="29" t="s">
        <v>242</v>
      </c>
      <c r="H30" s="19">
        <f>IF('LEG D'!I30&lt;'LEG D'!H2,'LEG D'!I30,'LEG D'!H2)</f>
        <v>0.1229050925925926</v>
      </c>
      <c r="I30" s="35">
        <f>VLOOKUP(E4:E43,$B4:$C43,2,FALSE)</f>
        <v>0.1540277777777778</v>
      </c>
      <c r="J30" s="8">
        <f t="shared" si="0"/>
        <v>0.031122685185185198</v>
      </c>
      <c r="K30" s="19">
        <f>'LEG D'!K30+J30</f>
        <v>0.16104166666666664</v>
      </c>
      <c r="L30" s="11"/>
      <c r="M30" s="54">
        <v>27</v>
      </c>
      <c r="N30" s="54" t="s">
        <v>60</v>
      </c>
      <c r="O30" s="54" t="s">
        <v>236</v>
      </c>
      <c r="P30" s="55">
        <v>0.03474537037037036</v>
      </c>
      <c r="Q30" s="53"/>
      <c r="R30" s="54">
        <v>27</v>
      </c>
      <c r="S30" s="54" t="s">
        <v>50</v>
      </c>
      <c r="T30" s="55">
        <v>0.17663194444444447</v>
      </c>
    </row>
    <row r="31" spans="2:20" ht="15">
      <c r="B31" s="61">
        <v>23</v>
      </c>
      <c r="C31" s="65">
        <v>0.15981481481481483</v>
      </c>
      <c r="E31" s="79">
        <v>28</v>
      </c>
      <c r="F31" s="18" t="str">
        <f>'LEG A'!F31</f>
        <v>HUNCOTE MIXED A</v>
      </c>
      <c r="G31" s="29" t="s">
        <v>243</v>
      </c>
      <c r="H31" s="19">
        <f>IF('LEG D'!I31&lt;'LEG D'!H2,'LEG D'!I31,'LEG D'!H2)</f>
        <v>0.1193287037037037</v>
      </c>
      <c r="I31" s="35">
        <f>VLOOKUP(E4:E43,$B4:$C43,2,FALSE)</f>
        <v>0.1520138888888889</v>
      </c>
      <c r="J31" s="8">
        <f t="shared" si="0"/>
        <v>0.03268518518518519</v>
      </c>
      <c r="K31" s="19">
        <f>'LEG D'!K31+J31</f>
        <v>0.1520138888888889</v>
      </c>
      <c r="L31" s="11"/>
      <c r="M31" s="54">
        <v>28</v>
      </c>
      <c r="N31" s="54" t="s">
        <v>62</v>
      </c>
      <c r="O31" s="54" t="s">
        <v>238</v>
      </c>
      <c r="P31" s="55">
        <v>0.0348726851851852</v>
      </c>
      <c r="Q31" s="53"/>
      <c r="R31" s="54">
        <v>28</v>
      </c>
      <c r="S31" s="54" t="s">
        <v>61</v>
      </c>
      <c r="T31" s="55">
        <v>0.17829861111111112</v>
      </c>
    </row>
    <row r="32" spans="2:20" ht="15">
      <c r="B32" s="62">
        <v>13</v>
      </c>
      <c r="C32" s="65">
        <v>0.16131944444444443</v>
      </c>
      <c r="E32" s="79">
        <v>29</v>
      </c>
      <c r="F32" s="18" t="str">
        <f>'LEG A'!F32</f>
        <v>HUNCOTE MIXED B</v>
      </c>
      <c r="G32" s="29" t="s">
        <v>244</v>
      </c>
      <c r="H32" s="19">
        <f>IF('LEG D'!I32&lt;'LEG D'!H2,'LEG D'!I32,'LEG D'!H2)</f>
        <v>0.12296296296296295</v>
      </c>
      <c r="I32" s="35">
        <f>VLOOKUP(E4:E43,$B4:$C43,2,FALSE)</f>
        <v>0.15312499999999998</v>
      </c>
      <c r="J32" s="8">
        <f t="shared" si="0"/>
        <v>0.03016203703703703</v>
      </c>
      <c r="K32" s="19">
        <f>'LEG D'!K32+J32</f>
        <v>0.16681712962962958</v>
      </c>
      <c r="L32" s="11"/>
      <c r="M32" s="54">
        <v>29</v>
      </c>
      <c r="N32" s="54" t="s">
        <v>43</v>
      </c>
      <c r="O32" s="54" t="s">
        <v>219</v>
      </c>
      <c r="P32" s="55">
        <v>0.034884259259259254</v>
      </c>
      <c r="R32" s="54">
        <v>29</v>
      </c>
      <c r="S32" s="54" t="s">
        <v>64</v>
      </c>
      <c r="T32" s="55">
        <v>0.17855324074074075</v>
      </c>
    </row>
    <row r="33" spans="2:20" ht="15">
      <c r="B33" s="62">
        <v>3</v>
      </c>
      <c r="C33" s="65">
        <v>0.16211805555555556</v>
      </c>
      <c r="E33" s="79">
        <v>30</v>
      </c>
      <c r="F33" s="18" t="str">
        <f>'LEG A'!F33</f>
        <v>DESFORD MEN</v>
      </c>
      <c r="G33" s="29" t="s">
        <v>245</v>
      </c>
      <c r="H33" s="19">
        <f>IF('LEG D'!I33&lt;'LEG D'!H2,'LEG D'!I33,'LEG D'!H2)</f>
        <v>0.11560185185185186</v>
      </c>
      <c r="I33" s="35">
        <f>VLOOKUP(E4:E43,$B4:$C43,2,FALSE)</f>
        <v>0.1474074074074074</v>
      </c>
      <c r="J33" s="8">
        <f t="shared" si="0"/>
        <v>0.031805555555555545</v>
      </c>
      <c r="K33" s="19">
        <f>'LEG D'!K33+J33</f>
        <v>0.14954861111111112</v>
      </c>
      <c r="L33" s="11"/>
      <c r="M33" s="54">
        <v>30</v>
      </c>
      <c r="N33" s="54" t="s">
        <v>52</v>
      </c>
      <c r="O33" s="54" t="s">
        <v>228</v>
      </c>
      <c r="P33" s="55">
        <v>0.03491898148148148</v>
      </c>
      <c r="R33" s="54">
        <v>30</v>
      </c>
      <c r="S33" s="54" t="s">
        <v>47</v>
      </c>
      <c r="T33" s="55">
        <v>0.18049768518518516</v>
      </c>
    </row>
    <row r="34" spans="2:20" ht="15">
      <c r="B34" s="62">
        <v>11</v>
      </c>
      <c r="C34" s="65">
        <v>0.16556712962962963</v>
      </c>
      <c r="E34" s="79">
        <v>31</v>
      </c>
      <c r="F34" s="18" t="str">
        <f>'LEG A'!F34</f>
        <v>DESFORD MIXED A</v>
      </c>
      <c r="G34" s="29" t="s">
        <v>246</v>
      </c>
      <c r="H34" s="19">
        <f>IF('LEG D'!I34&lt;'LEG D'!H2,'LEG D'!I34,'LEG D'!H2)</f>
        <v>0.12430555555555556</v>
      </c>
      <c r="I34" s="35">
        <f>VLOOKUP(E4:E43,$B4:$C43,2,FALSE)</f>
        <v>0.16694444444444445</v>
      </c>
      <c r="J34" s="8">
        <f t="shared" si="0"/>
        <v>0.04263888888888889</v>
      </c>
      <c r="K34" s="19">
        <f>'LEG D'!K34+J34</f>
        <v>0.18328703703703703</v>
      </c>
      <c r="L34" s="11"/>
      <c r="M34" s="54">
        <v>31</v>
      </c>
      <c r="N34" s="54" t="s">
        <v>50</v>
      </c>
      <c r="O34" s="54" t="s">
        <v>226</v>
      </c>
      <c r="P34" s="55">
        <v>0.035</v>
      </c>
      <c r="R34" s="54">
        <v>31</v>
      </c>
      <c r="S34" s="54" t="s">
        <v>75</v>
      </c>
      <c r="T34" s="55">
        <v>0.1811111111111111</v>
      </c>
    </row>
    <row r="35" spans="2:20" ht="15">
      <c r="B35" s="62">
        <v>36</v>
      </c>
      <c r="C35" s="65">
        <v>0.1663425925925926</v>
      </c>
      <c r="E35" s="79">
        <v>32</v>
      </c>
      <c r="F35" s="18" t="str">
        <f>'LEG A'!F35</f>
        <v>DESFORD MIXED B</v>
      </c>
      <c r="G35" s="29" t="s">
        <v>247</v>
      </c>
      <c r="H35" s="19">
        <f>IF('LEG D'!I35&lt;'LEG D'!H2,'LEG D'!I35,'LEG D'!H2)</f>
        <v>0.1191550925925926</v>
      </c>
      <c r="I35" s="35">
        <f>VLOOKUP(E4:E43,$B4:$C43,2,FALSE)</f>
        <v>0.1533912037037037</v>
      </c>
      <c r="J35" s="8">
        <f t="shared" si="0"/>
        <v>0.034236111111111106</v>
      </c>
      <c r="K35" s="19">
        <f>'LEG D'!K35+J35</f>
        <v>0.16884259259259257</v>
      </c>
      <c r="L35" s="11"/>
      <c r="M35" s="54">
        <v>32</v>
      </c>
      <c r="N35" s="54" t="s">
        <v>75</v>
      </c>
      <c r="O35" s="54" t="s">
        <v>251</v>
      </c>
      <c r="P35" s="55">
        <v>0.03877314814814817</v>
      </c>
      <c r="R35" s="54">
        <v>32</v>
      </c>
      <c r="S35" s="54" t="s">
        <v>70</v>
      </c>
      <c r="T35" s="55">
        <v>0.18328703703703703</v>
      </c>
    </row>
    <row r="36" spans="2:20" ht="15">
      <c r="B36" s="62">
        <v>31</v>
      </c>
      <c r="C36" s="65">
        <v>0.16694444444444445</v>
      </c>
      <c r="E36" s="79">
        <v>33</v>
      </c>
      <c r="F36" s="18" t="str">
        <f>'LEG A'!F36</f>
        <v>BIRSTALL MIXED</v>
      </c>
      <c r="G36" s="29" t="s">
        <v>248</v>
      </c>
      <c r="H36" s="19">
        <f>IF('LEG D'!I36&lt;'LEG D'!H2,'LEG D'!I36,'LEG D'!H2)</f>
        <v>0.12900462962962964</v>
      </c>
      <c r="I36" s="35">
        <f>VLOOKUP(E4:E43,$B4:$C43,2,FALSE)</f>
        <v>0.17178240740740738</v>
      </c>
      <c r="J36" s="8">
        <f t="shared" si="0"/>
        <v>0.04277777777777775</v>
      </c>
      <c r="K36" s="19">
        <f>'LEG D'!K36+J36</f>
        <v>0.18741898148148145</v>
      </c>
      <c r="L36" s="11"/>
      <c r="M36" s="54">
        <v>33</v>
      </c>
      <c r="N36" s="54" t="s">
        <v>56</v>
      </c>
      <c r="O36" s="54" t="s">
        <v>232</v>
      </c>
      <c r="P36" s="55">
        <v>0.040856481481481466</v>
      </c>
      <c r="R36" s="54">
        <v>33</v>
      </c>
      <c r="S36" s="54" t="s">
        <v>52</v>
      </c>
      <c r="T36" s="55">
        <v>0.187037037037037</v>
      </c>
    </row>
    <row r="37" spans="2:20" ht="15">
      <c r="B37" s="62">
        <v>17</v>
      </c>
      <c r="C37" s="65">
        <v>0.17152777777777775</v>
      </c>
      <c r="E37" s="79">
        <v>34</v>
      </c>
      <c r="F37" s="18" t="str">
        <f>'LEG A'!F37</f>
        <v>HARBOROUGH MEN</v>
      </c>
      <c r="G37" s="29" t="s">
        <v>249</v>
      </c>
      <c r="H37" s="19">
        <f>IF('LEG D'!I37&lt;'LEG D'!H2,'LEG D'!I37,'LEG D'!H2)</f>
        <v>0.11233796296296296</v>
      </c>
      <c r="I37" s="35">
        <f>VLOOKUP(E4:E43,$B4:$C43,2,FALSE)</f>
        <v>0.13804398148148148</v>
      </c>
      <c r="J37" s="8">
        <f t="shared" si="0"/>
        <v>0.025706018518518517</v>
      </c>
      <c r="K37" s="19">
        <f>'LEG D'!K37+J37</f>
        <v>0.13804398148148148</v>
      </c>
      <c r="L37" s="11"/>
      <c r="M37" s="54">
        <v>34</v>
      </c>
      <c r="N37" s="54" t="s">
        <v>70</v>
      </c>
      <c r="O37" s="54" t="s">
        <v>246</v>
      </c>
      <c r="P37" s="55">
        <v>0.04263888888888889</v>
      </c>
      <c r="R37" s="54">
        <v>34</v>
      </c>
      <c r="S37" s="54" t="s">
        <v>72</v>
      </c>
      <c r="T37" s="55">
        <v>0.18741898148148145</v>
      </c>
    </row>
    <row r="38" spans="2:20" ht="15">
      <c r="B38" s="62">
        <v>33</v>
      </c>
      <c r="C38" s="65">
        <v>0.17178240740740738</v>
      </c>
      <c r="E38" s="79">
        <v>35</v>
      </c>
      <c r="F38" s="18" t="str">
        <f>'LEG A'!F38</f>
        <v>HARBOROUGH MIXED</v>
      </c>
      <c r="G38" s="29" t="s">
        <v>250</v>
      </c>
      <c r="H38" s="19">
        <f>IF('LEG D'!I38&lt;'LEG D'!H2,'LEG D'!I38,'LEG D'!H2)</f>
        <v>0.12122685185185185</v>
      </c>
      <c r="I38" s="35">
        <f>VLOOKUP(E4:E43,$B4:$C43,2,FALSE)</f>
        <v>0.15450231481481483</v>
      </c>
      <c r="J38" s="8">
        <f t="shared" si="0"/>
        <v>0.03327546296296298</v>
      </c>
      <c r="K38" s="19">
        <f>'LEG D'!K38+J38</f>
        <v>0.15864583333333332</v>
      </c>
      <c r="L38" s="11"/>
      <c r="M38" s="54">
        <v>35</v>
      </c>
      <c r="N38" s="54" t="s">
        <v>72</v>
      </c>
      <c r="O38" s="54" t="s">
        <v>248</v>
      </c>
      <c r="P38" s="55">
        <v>0.04277777777777775</v>
      </c>
      <c r="R38" s="54">
        <v>35</v>
      </c>
      <c r="S38" s="54" t="s">
        <v>56</v>
      </c>
      <c r="T38" s="55">
        <v>0.20656249999999998</v>
      </c>
    </row>
    <row r="39" spans="2:20" ht="15">
      <c r="B39" s="62"/>
      <c r="C39" s="65"/>
      <c r="E39" s="79">
        <v>36</v>
      </c>
      <c r="F39" s="18" t="str">
        <f>'LEG A'!F39</f>
        <v>HEMITAGE ODDS</v>
      </c>
      <c r="G39" s="29" t="s">
        <v>251</v>
      </c>
      <c r="H39" s="19">
        <f>IF('LEG D'!I39&lt;'LEG D'!H2,'LEG D'!I39,'LEG D'!H2)</f>
        <v>0.12756944444444443</v>
      </c>
      <c r="I39" s="35">
        <f>VLOOKUP(E4:E43,$B4:$C43,2,FALSE)</f>
        <v>0.1663425925925926</v>
      </c>
      <c r="J39" s="8">
        <f t="shared" si="0"/>
        <v>0.03877314814814817</v>
      </c>
      <c r="K39" s="19">
        <f>'LEG D'!K39+J39</f>
        <v>0.1811111111111111</v>
      </c>
      <c r="L39" s="11"/>
      <c r="M39" s="54">
        <v>36</v>
      </c>
      <c r="N39" s="54">
        <v>0</v>
      </c>
      <c r="O39" s="54"/>
      <c r="P39" s="55" t="e">
        <v>#N/A</v>
      </c>
      <c r="R39" s="54">
        <v>36</v>
      </c>
      <c r="S39" s="54">
        <v>0</v>
      </c>
      <c r="T39" s="55" t="e">
        <v>#N/A</v>
      </c>
    </row>
    <row r="40" spans="2:20" ht="15">
      <c r="B40" s="62"/>
      <c r="C40" s="65"/>
      <c r="E40" s="79">
        <v>37</v>
      </c>
      <c r="F40" s="18">
        <f>'LEG A'!F40</f>
        <v>0</v>
      </c>
      <c r="G40" s="29"/>
      <c r="H40" s="19" t="e">
        <f>IF('LEG D'!I40&lt;'LEG D'!H2,'LEG D'!I40,'LEG D'!H2)</f>
        <v>#N/A</v>
      </c>
      <c r="I40" s="35" t="e">
        <f>VLOOKUP(E4:E43,$B4:$C43,2,FALSE)</f>
        <v>#N/A</v>
      </c>
      <c r="J40" s="8" t="e">
        <f t="shared" si="0"/>
        <v>#N/A</v>
      </c>
      <c r="K40" s="19" t="e">
        <f>'LEG D'!K40+J40</f>
        <v>#N/A</v>
      </c>
      <c r="L40" s="11"/>
      <c r="M40" s="54">
        <v>37</v>
      </c>
      <c r="N40" s="54">
        <v>0</v>
      </c>
      <c r="O40" s="54"/>
      <c r="P40" s="55" t="e">
        <v>#N/A</v>
      </c>
      <c r="R40" s="54">
        <v>37</v>
      </c>
      <c r="S40" s="54">
        <v>0</v>
      </c>
      <c r="T40" s="55" t="e">
        <v>#N/A</v>
      </c>
    </row>
    <row r="41" spans="2:20" ht="15">
      <c r="B41" s="62"/>
      <c r="C41" s="65"/>
      <c r="E41" s="79">
        <v>38</v>
      </c>
      <c r="F41" s="18">
        <f>'LEG A'!F41</f>
        <v>0</v>
      </c>
      <c r="G41" s="29"/>
      <c r="H41" s="19" t="e">
        <f>IF('LEG D'!I41&lt;'LEG D'!H2,'LEG D'!I41,'LEG D'!H2)</f>
        <v>#N/A</v>
      </c>
      <c r="I41" s="35" t="e">
        <f>VLOOKUP(E4:E43,$B4:$C43,2,FALSE)</f>
        <v>#N/A</v>
      </c>
      <c r="J41" s="8" t="e">
        <f t="shared" si="0"/>
        <v>#N/A</v>
      </c>
      <c r="K41" s="19" t="e">
        <f>'LEG D'!K41+J41</f>
        <v>#N/A</v>
      </c>
      <c r="L41" s="11"/>
      <c r="M41" s="54">
        <v>38</v>
      </c>
      <c r="N41" s="54">
        <v>0</v>
      </c>
      <c r="O41" s="54"/>
      <c r="P41" s="55" t="e">
        <v>#N/A</v>
      </c>
      <c r="R41" s="54">
        <v>38</v>
      </c>
      <c r="S41" s="54">
        <v>0</v>
      </c>
      <c r="T41" s="55" t="e">
        <v>#N/A</v>
      </c>
    </row>
    <row r="42" spans="2:20" ht="15">
      <c r="B42" s="62"/>
      <c r="C42" s="65"/>
      <c r="E42" s="79">
        <v>39</v>
      </c>
      <c r="F42" s="18">
        <f>'LEG A'!F42</f>
        <v>0</v>
      </c>
      <c r="G42" s="29"/>
      <c r="H42" s="19" t="e">
        <f>IF('LEG D'!I42&lt;'LEG D'!H2,'LEG D'!I42,'LEG D'!H2)</f>
        <v>#N/A</v>
      </c>
      <c r="I42" s="35" t="e">
        <f>VLOOKUP(E4:E43,$B4:$C43,2,FALSE)</f>
        <v>#N/A</v>
      </c>
      <c r="J42" s="8" t="e">
        <f t="shared" si="0"/>
        <v>#N/A</v>
      </c>
      <c r="K42" s="19" t="e">
        <f>'LEG D'!K42+J42</f>
        <v>#N/A</v>
      </c>
      <c r="L42" s="11"/>
      <c r="M42" s="54">
        <v>39</v>
      </c>
      <c r="N42" s="54">
        <v>0</v>
      </c>
      <c r="O42" s="54"/>
      <c r="P42" s="55" t="e">
        <v>#N/A</v>
      </c>
      <c r="R42" s="54">
        <v>39</v>
      </c>
      <c r="S42" s="54">
        <v>0</v>
      </c>
      <c r="T42" s="55" t="e">
        <v>#N/A</v>
      </c>
    </row>
    <row r="43" spans="2:20" ht="15">
      <c r="B43" s="62"/>
      <c r="C43" s="65"/>
      <c r="E43" s="79">
        <v>40</v>
      </c>
      <c r="F43" s="18">
        <f>'LEG A'!F43</f>
        <v>0</v>
      </c>
      <c r="G43" s="29"/>
      <c r="H43" s="19" t="e">
        <f>IF('LEG D'!I43&lt;'LEG D'!H2,'LEG D'!I43,'LEG D'!H2)</f>
        <v>#N/A</v>
      </c>
      <c r="I43" s="35" t="e">
        <f>VLOOKUP(E4:E43,$B4:$C43,2,FALSE)</f>
        <v>#N/A</v>
      </c>
      <c r="J43" s="8" t="e">
        <f t="shared" si="0"/>
        <v>#N/A</v>
      </c>
      <c r="K43" s="19" t="e">
        <f>'LEG D'!K43+J43</f>
        <v>#N/A</v>
      </c>
      <c r="L43" s="11"/>
      <c r="M43" s="54">
        <v>40</v>
      </c>
      <c r="N43" s="54">
        <v>0</v>
      </c>
      <c r="O43" s="54"/>
      <c r="P43" s="55" t="e">
        <v>#N/A</v>
      </c>
      <c r="R43" s="54">
        <v>40</v>
      </c>
      <c r="S43" s="54">
        <v>0</v>
      </c>
      <c r="T43" s="55" t="e">
        <v>#N/A</v>
      </c>
    </row>
    <row r="44" spans="6:12" ht="14.25">
      <c r="F44" s="11"/>
      <c r="G44" s="27"/>
      <c r="H44" s="12"/>
      <c r="I44" s="33"/>
      <c r="J44" s="12"/>
      <c r="K44" s="12"/>
      <c r="L44" s="11"/>
    </row>
    <row r="45" spans="6:12" ht="14.25">
      <c r="F45" s="11"/>
      <c r="G45" s="27"/>
      <c r="H45" s="12"/>
      <c r="I45" s="33"/>
      <c r="J45" s="12"/>
      <c r="K45" s="12"/>
      <c r="L45" s="11"/>
    </row>
    <row r="46" spans="6:12" ht="14.25">
      <c r="F46" s="11"/>
      <c r="G46" s="27"/>
      <c r="H46" s="12"/>
      <c r="I46" s="33"/>
      <c r="J46" s="12"/>
      <c r="K46" s="12"/>
      <c r="L46" s="11"/>
    </row>
    <row r="47" spans="6:12" ht="14.25">
      <c r="F47" s="11"/>
      <c r="G47" s="27"/>
      <c r="H47" s="12"/>
      <c r="I47" s="33"/>
      <c r="J47" s="12"/>
      <c r="K47" s="12"/>
      <c r="L47" s="11"/>
    </row>
    <row r="48" spans="6:12" ht="14.25">
      <c r="F48" s="11"/>
      <c r="G48" s="27"/>
      <c r="H48" s="12"/>
      <c r="I48" s="33"/>
      <c r="J48" s="12"/>
      <c r="K48" s="12"/>
      <c r="L48" s="11"/>
    </row>
    <row r="49" spans="6:12" ht="14.25">
      <c r="F49" s="11"/>
      <c r="G49" s="27"/>
      <c r="H49" s="12"/>
      <c r="I49" s="33"/>
      <c r="J49" s="12"/>
      <c r="K49" s="12"/>
      <c r="L49" s="11"/>
    </row>
    <row r="50" spans="6:12" ht="14.25">
      <c r="F50" s="11"/>
      <c r="G50" s="27"/>
      <c r="H50" s="12"/>
      <c r="I50" s="33"/>
      <c r="J50" s="12"/>
      <c r="K50" s="12"/>
      <c r="L50" s="11"/>
    </row>
    <row r="51" spans="6:12" ht="14.25">
      <c r="F51" s="11"/>
      <c r="G51" s="27"/>
      <c r="H51" s="12"/>
      <c r="I51" s="33"/>
      <c r="J51" s="12"/>
      <c r="K51" s="12"/>
      <c r="L51" s="11"/>
    </row>
    <row r="52" spans="6:12" ht="14.25">
      <c r="F52" s="11"/>
      <c r="G52" s="27"/>
      <c r="H52" s="12"/>
      <c r="I52" s="33"/>
      <c r="J52" s="12"/>
      <c r="K52" s="12"/>
      <c r="L52" s="11"/>
    </row>
    <row r="53" spans="6:12" ht="14.25">
      <c r="F53" s="11"/>
      <c r="G53" s="27"/>
      <c r="H53" s="12"/>
      <c r="I53" s="33"/>
      <c r="J53" s="12"/>
      <c r="K53" s="12"/>
      <c r="L53" s="11"/>
    </row>
  </sheetData>
  <sheetProtection/>
  <mergeCells count="2">
    <mergeCell ref="B2:C2"/>
    <mergeCell ref="E2:G2"/>
  </mergeCells>
  <printOptions horizontalCentered="1" verticalCentered="1"/>
  <pageMargins left="0.5511811023622047" right="0.7480314960629921" top="0.7874015748031497" bottom="0.5905511811023623" header="0.5118110236220472" footer="0.5118110236220472"/>
  <pageSetup horizontalDpi="300" verticalDpi="300" orientation="landscape" paperSize="9" scale="80" r:id="rId1"/>
  <headerFooter alignWithMargins="0">
    <oddHeader>&amp;C&amp;"Arial,Bold"&amp;12&amp;UROUND LEICESTER RELAY 2008 - LEG 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1:T53"/>
  <sheetViews>
    <sheetView zoomScale="65" zoomScaleNormal="65" zoomScalePageLayoutView="0" workbookViewId="0" topLeftCell="J2">
      <selection activeCell="M18" sqref="M18:P18"/>
    </sheetView>
  </sheetViews>
  <sheetFormatPr defaultColWidth="9.140625" defaultRowHeight="12.75"/>
  <cols>
    <col min="2" max="2" width="13.57421875" style="0" bestFit="1" customWidth="1"/>
    <col min="3" max="3" width="14.00390625" style="0" bestFit="1" customWidth="1"/>
    <col min="5" max="5" width="13.57421875" style="0" bestFit="1" customWidth="1"/>
    <col min="6" max="6" width="25.8515625" style="0" bestFit="1" customWidth="1"/>
    <col min="7" max="7" width="20.421875" style="26" bestFit="1" customWidth="1"/>
    <col min="8" max="8" width="16.8515625" style="0" bestFit="1" customWidth="1"/>
    <col min="9" max="9" width="13.57421875" style="26" bestFit="1" customWidth="1"/>
    <col min="10" max="10" width="13.140625" style="9" bestFit="1" customWidth="1"/>
    <col min="11" max="11" width="14.7109375" style="9" bestFit="1" customWidth="1"/>
    <col min="13" max="13" width="12.28125" style="50" bestFit="1" customWidth="1"/>
    <col min="14" max="14" width="26.8515625" style="50" bestFit="1" customWidth="1"/>
    <col min="15" max="15" width="29.00390625" style="50" bestFit="1" customWidth="1"/>
    <col min="16" max="16" width="13.140625" style="50" bestFit="1" customWidth="1"/>
    <col min="17" max="17" width="2.421875" style="50" customWidth="1"/>
    <col min="18" max="18" width="14.421875" style="50" bestFit="1" customWidth="1"/>
    <col min="19" max="19" width="26.8515625" style="50" bestFit="1" customWidth="1"/>
    <col min="20" max="20" width="15.7109375" style="50" bestFit="1" customWidth="1"/>
  </cols>
  <sheetData>
    <row r="1" spans="5:17" ht="15">
      <c r="E1" s="10" t="s">
        <v>16</v>
      </c>
      <c r="F1" s="10"/>
      <c r="G1" s="27"/>
      <c r="H1" s="21"/>
      <c r="I1" s="33"/>
      <c r="J1" s="12"/>
      <c r="K1" s="12"/>
      <c r="L1" s="11"/>
      <c r="M1" s="47"/>
      <c r="N1" s="47"/>
      <c r="O1" s="47"/>
      <c r="P1" s="48"/>
      <c r="Q1" s="49"/>
    </row>
    <row r="2" spans="2:18" ht="15.75">
      <c r="B2" s="92" t="s">
        <v>33</v>
      </c>
      <c r="C2" s="94"/>
      <c r="E2" s="96" t="s">
        <v>27</v>
      </c>
      <c r="F2" s="96"/>
      <c r="G2" s="96"/>
      <c r="H2" s="12" t="s">
        <v>29</v>
      </c>
      <c r="I2" s="33"/>
      <c r="J2" s="12"/>
      <c r="K2" s="12"/>
      <c r="L2" s="11"/>
      <c r="M2" s="47" t="s">
        <v>16</v>
      </c>
      <c r="N2" s="56"/>
      <c r="O2" s="56"/>
      <c r="P2" s="48"/>
      <c r="Q2" s="53"/>
      <c r="R2" s="83" t="s">
        <v>16</v>
      </c>
    </row>
    <row r="3" spans="2:20" ht="15.75">
      <c r="B3" s="60" t="s">
        <v>24</v>
      </c>
      <c r="C3" s="64" t="s">
        <v>4</v>
      </c>
      <c r="E3" s="78" t="s">
        <v>24</v>
      </c>
      <c r="F3" s="14" t="s">
        <v>0</v>
      </c>
      <c r="G3" s="28" t="s">
        <v>1</v>
      </c>
      <c r="H3" s="15" t="s">
        <v>2</v>
      </c>
      <c r="I3" s="34" t="s">
        <v>3</v>
      </c>
      <c r="J3" s="15" t="s">
        <v>4</v>
      </c>
      <c r="K3" s="15" t="s">
        <v>5</v>
      </c>
      <c r="L3" s="16"/>
      <c r="M3" s="51" t="s">
        <v>6</v>
      </c>
      <c r="N3" s="51" t="s">
        <v>0</v>
      </c>
      <c r="O3" s="51" t="s">
        <v>9</v>
      </c>
      <c r="P3" s="52" t="s">
        <v>4</v>
      </c>
      <c r="Q3" s="53"/>
      <c r="R3" s="51" t="s">
        <v>7</v>
      </c>
      <c r="S3" s="51" t="s">
        <v>0</v>
      </c>
      <c r="T3" s="52" t="s">
        <v>8</v>
      </c>
    </row>
    <row r="4" spans="2:20" ht="15">
      <c r="B4" s="61">
        <v>2</v>
      </c>
      <c r="C4" s="65">
        <v>0.16322916666666668</v>
      </c>
      <c r="E4" s="79">
        <v>1</v>
      </c>
      <c r="F4" s="18" t="str">
        <f>'LEG A'!F4</f>
        <v>HUNCOTE MENS </v>
      </c>
      <c r="G4" s="29" t="s">
        <v>252</v>
      </c>
      <c r="H4" s="19">
        <f>IF('LEG E'!I4&lt;'LEG E'!H2,'LEG E'!I4,'LEG E'!H2)</f>
        <v>0.15268518518518517</v>
      </c>
      <c r="I4" s="35">
        <f>VLOOKUP(E4:E43,$B4:$C43,2,FALSE)</f>
        <v>0.196875</v>
      </c>
      <c r="J4" s="8">
        <f>I4-H4</f>
        <v>0.04418981481481482</v>
      </c>
      <c r="K4" s="19">
        <f>'LEG E'!K4+J4</f>
        <v>0.20186342592592593</v>
      </c>
      <c r="L4" s="11"/>
      <c r="M4" s="54">
        <v>1</v>
      </c>
      <c r="N4" s="54" t="s">
        <v>73</v>
      </c>
      <c r="O4" s="54" t="s">
        <v>284</v>
      </c>
      <c r="P4" s="55">
        <v>0.0334490740740741</v>
      </c>
      <c r="Q4" s="53"/>
      <c r="R4" s="54">
        <v>1</v>
      </c>
      <c r="S4" s="54" t="s">
        <v>76</v>
      </c>
      <c r="T4" s="55">
        <v>0.16322916666666668</v>
      </c>
    </row>
    <row r="5" spans="2:20" ht="15">
      <c r="B5" s="61">
        <v>34</v>
      </c>
      <c r="C5" s="65">
        <v>0.17149305555555558</v>
      </c>
      <c r="E5" s="79">
        <v>2</v>
      </c>
      <c r="F5" s="18" t="str">
        <f>'LEG A'!F5</f>
        <v>CORITANIANS</v>
      </c>
      <c r="G5" s="29" t="s">
        <v>253</v>
      </c>
      <c r="H5" s="19">
        <f>IF('LEG E'!I5&lt;'LEG E'!H2,'LEG E'!I5,'LEG E'!H2)</f>
        <v>0.1278125</v>
      </c>
      <c r="I5" s="35">
        <f>VLOOKUP(E4:E43,$B4:$C43,2,FALSE)</f>
        <v>0.16322916666666668</v>
      </c>
      <c r="J5" s="8">
        <f aca="true" t="shared" si="0" ref="J5:J43">I5-H5</f>
        <v>0.03541666666666668</v>
      </c>
      <c r="K5" s="19">
        <f>'LEG E'!K5+J5</f>
        <v>0.16322916666666668</v>
      </c>
      <c r="L5" s="11"/>
      <c r="M5" s="54">
        <v>2</v>
      </c>
      <c r="N5" s="54" t="s">
        <v>76</v>
      </c>
      <c r="O5" s="54" t="s">
        <v>253</v>
      </c>
      <c r="P5" s="55">
        <v>0.03541666666666668</v>
      </c>
      <c r="Q5" s="53"/>
      <c r="R5" s="54">
        <v>2</v>
      </c>
      <c r="S5" s="54" t="s">
        <v>73</v>
      </c>
      <c r="T5" s="55">
        <v>0.17149305555555558</v>
      </c>
    </row>
    <row r="6" spans="2:20" ht="15">
      <c r="B6" s="61">
        <v>5</v>
      </c>
      <c r="C6" s="65">
        <v>0.17585648148148147</v>
      </c>
      <c r="E6" s="79">
        <v>3</v>
      </c>
      <c r="F6" s="18" t="str">
        <f>'LEG A'!F6</f>
        <v>BIRSTALL LADIES</v>
      </c>
      <c r="G6" s="29" t="s">
        <v>254</v>
      </c>
      <c r="H6" s="19">
        <f>IF('LEG E'!I6&lt;'LEG E'!H2,'LEG E'!I6,'LEG E'!H2)</f>
        <v>0.16211805555555556</v>
      </c>
      <c r="I6" s="35">
        <f>VLOOKUP(E4:E43,$B4:$C43,2,FALSE)</f>
        <v>0.20943287037037037</v>
      </c>
      <c r="J6" s="8">
        <f t="shared" si="0"/>
        <v>0.04731481481481481</v>
      </c>
      <c r="K6" s="19">
        <f>'LEG E'!K6+J6</f>
        <v>0.22234953703703703</v>
      </c>
      <c r="L6" s="11"/>
      <c r="M6" s="54">
        <v>3</v>
      </c>
      <c r="N6" s="54" t="s">
        <v>67</v>
      </c>
      <c r="O6" s="54" t="s">
        <v>278</v>
      </c>
      <c r="P6" s="55">
        <v>0.036655092592592586</v>
      </c>
      <c r="Q6" s="53"/>
      <c r="R6" s="54">
        <v>3</v>
      </c>
      <c r="S6" s="54" t="s">
        <v>45</v>
      </c>
      <c r="T6" s="55">
        <v>0.17585648148148147</v>
      </c>
    </row>
    <row r="7" spans="2:20" ht="15">
      <c r="B7" s="61">
        <v>14</v>
      </c>
      <c r="C7" s="65">
        <v>0.17928240740740742</v>
      </c>
      <c r="E7" s="79">
        <v>4</v>
      </c>
      <c r="F7" s="18" t="str">
        <f>'LEG A'!F7</f>
        <v> BARROW MIXED A</v>
      </c>
      <c r="G7" s="29" t="s">
        <v>255</v>
      </c>
      <c r="H7" s="19">
        <f>IF('LEG E'!I7&lt;'LEG E'!H2,'LEG E'!I7,'LEG E'!H2)</f>
        <v>0.14399305555555555</v>
      </c>
      <c r="I7" s="35">
        <f>VLOOKUP(E4:E43,$B4:$C43,2,FALSE)</f>
        <v>0.18133101851851852</v>
      </c>
      <c r="J7" s="8">
        <f t="shared" si="0"/>
        <v>0.03733796296296296</v>
      </c>
      <c r="K7" s="19">
        <f>'LEG E'!K7+J7</f>
        <v>0.18133101851851852</v>
      </c>
      <c r="L7" s="11"/>
      <c r="M7" s="54">
        <v>4</v>
      </c>
      <c r="N7" s="54" t="s">
        <v>53</v>
      </c>
      <c r="O7" s="54" t="s">
        <v>264</v>
      </c>
      <c r="P7" s="55">
        <v>0.03667824074074075</v>
      </c>
      <c r="Q7" s="53"/>
      <c r="R7" s="54">
        <v>4</v>
      </c>
      <c r="S7" s="54" t="s">
        <v>53</v>
      </c>
      <c r="T7" s="55">
        <v>0.17928240740740742</v>
      </c>
    </row>
    <row r="8" spans="2:20" ht="15">
      <c r="B8" s="61">
        <v>26</v>
      </c>
      <c r="C8" s="65">
        <v>0.1794675925925926</v>
      </c>
      <c r="E8" s="79">
        <v>5</v>
      </c>
      <c r="F8" s="18" t="str">
        <f>'LEG A'!F8</f>
        <v>LEICESTER TRI MENS</v>
      </c>
      <c r="G8" s="29" t="s">
        <v>256</v>
      </c>
      <c r="H8" s="19">
        <f>IF('LEG E'!I8&lt;'LEG E'!H2,'LEG E'!I8,'LEG E'!H2)</f>
        <v>0.13420138888888888</v>
      </c>
      <c r="I8" s="35">
        <f>VLOOKUP(E4:E43,$B4:$C43,2,FALSE)</f>
        <v>0.17585648148148147</v>
      </c>
      <c r="J8" s="8">
        <f t="shared" si="0"/>
        <v>0.04165509259259259</v>
      </c>
      <c r="K8" s="19">
        <f>'LEG E'!K8+J8</f>
        <v>0.17585648148148147</v>
      </c>
      <c r="L8" s="11"/>
      <c r="M8" s="54">
        <v>5</v>
      </c>
      <c r="N8" s="54" t="s">
        <v>75</v>
      </c>
      <c r="O8" s="54" t="s">
        <v>286</v>
      </c>
      <c r="P8" s="55">
        <v>0.037129629629629596</v>
      </c>
      <c r="Q8" s="53"/>
      <c r="R8" s="54">
        <v>5</v>
      </c>
      <c r="S8" s="54" t="s">
        <v>65</v>
      </c>
      <c r="T8" s="55">
        <v>0.1794675925925926</v>
      </c>
    </row>
    <row r="9" spans="2:20" ht="15">
      <c r="B9" s="61">
        <v>24</v>
      </c>
      <c r="C9" s="65">
        <v>0.18069444444444446</v>
      </c>
      <c r="E9" s="79">
        <v>6</v>
      </c>
      <c r="F9" s="18" t="str">
        <f>'LEG A'!F9</f>
        <v>HINCKLEY MIXED A</v>
      </c>
      <c r="G9" s="29" t="s">
        <v>257</v>
      </c>
      <c r="H9" s="19">
        <f>IF('LEG E'!I9&lt;'LEG E'!H2,'LEG E'!I9,'LEG E'!H2)</f>
        <v>0.14435185185185184</v>
      </c>
      <c r="I9" s="35">
        <f>VLOOKUP(E4:E43,$B4:$C43,2,FALSE)</f>
        <v>0.1854513888888889</v>
      </c>
      <c r="J9" s="8">
        <f t="shared" si="0"/>
        <v>0.04109953703703706</v>
      </c>
      <c r="K9" s="19">
        <f>'LEG E'!K9+J9</f>
        <v>0.1854513888888889</v>
      </c>
      <c r="L9" s="11"/>
      <c r="M9" s="54">
        <v>6</v>
      </c>
      <c r="N9" s="54" t="s">
        <v>44</v>
      </c>
      <c r="O9" s="54" t="s">
        <v>255</v>
      </c>
      <c r="P9" s="55">
        <v>0.03733796296296296</v>
      </c>
      <c r="Q9" s="53"/>
      <c r="R9" s="54">
        <v>6</v>
      </c>
      <c r="S9" s="54" t="s">
        <v>63</v>
      </c>
      <c r="T9" s="55">
        <v>0.18069444444444446</v>
      </c>
    </row>
    <row r="10" spans="2:20" ht="15">
      <c r="B10" s="61">
        <v>4</v>
      </c>
      <c r="C10" s="65">
        <v>0.18133101851851852</v>
      </c>
      <c r="E10" s="79">
        <v>7</v>
      </c>
      <c r="F10" s="18" t="str">
        <f>'LEG A'!F10</f>
        <v>HINCKLEY MIXED B</v>
      </c>
      <c r="G10" s="29" t="s">
        <v>258</v>
      </c>
      <c r="H10" s="19">
        <f>IF('LEG E'!I10&lt;'LEG E'!H2,'LEG E'!I10,'LEG E'!H2)</f>
        <v>0.15122685185185183</v>
      </c>
      <c r="I10" s="35">
        <f>VLOOKUP(E4:E43,$B4:$C43,2,FALSE)</f>
        <v>0.1995949074074074</v>
      </c>
      <c r="J10" s="8">
        <f t="shared" si="0"/>
        <v>0.04836805555555557</v>
      </c>
      <c r="K10" s="19">
        <f>'LEG E'!K10+J10</f>
        <v>0.22886574074074073</v>
      </c>
      <c r="L10" s="11"/>
      <c r="M10" s="54">
        <v>7</v>
      </c>
      <c r="N10" s="54" t="s">
        <v>51</v>
      </c>
      <c r="O10" s="54" t="s">
        <v>262</v>
      </c>
      <c r="P10" s="55">
        <v>0.03756944444444443</v>
      </c>
      <c r="Q10" s="53"/>
      <c r="R10" s="54">
        <v>7</v>
      </c>
      <c r="S10" s="54" t="s">
        <v>44</v>
      </c>
      <c r="T10" s="55">
        <v>0.18133101851851852</v>
      </c>
    </row>
    <row r="11" spans="2:20" ht="15">
      <c r="B11" s="61">
        <v>18</v>
      </c>
      <c r="C11" s="65">
        <v>0.18524305555555556</v>
      </c>
      <c r="E11" s="79">
        <v>8</v>
      </c>
      <c r="F11" s="18">
        <f>'LEG A'!F11</f>
        <v>0</v>
      </c>
      <c r="G11" s="29"/>
      <c r="H11" s="19" t="e">
        <f>IF('LEG E'!I11&lt;'LEG E'!H2,'LEG E'!I11,'LEG E'!H2)</f>
        <v>#N/A</v>
      </c>
      <c r="I11" s="35" t="e">
        <f>VLOOKUP(E4:E43,$B4:$C43,2,FALSE)</f>
        <v>#N/A</v>
      </c>
      <c r="J11" s="8" t="e">
        <f t="shared" si="0"/>
        <v>#N/A</v>
      </c>
      <c r="K11" s="19" t="e">
        <f>'LEG E'!K11+J11</f>
        <v>#N/A</v>
      </c>
      <c r="L11" s="11"/>
      <c r="M11" s="54">
        <v>8</v>
      </c>
      <c r="N11" s="54" t="s">
        <v>65</v>
      </c>
      <c r="O11" s="54" t="s">
        <v>276</v>
      </c>
      <c r="P11" s="55">
        <v>0.03790509259259259</v>
      </c>
      <c r="Q11" s="53"/>
      <c r="R11" s="54">
        <v>8</v>
      </c>
      <c r="S11" s="54" t="s">
        <v>46</v>
      </c>
      <c r="T11" s="55">
        <v>0.1854513888888889</v>
      </c>
    </row>
    <row r="12" spans="2:20" ht="15">
      <c r="B12" s="61">
        <v>6</v>
      </c>
      <c r="C12" s="65">
        <v>0.1854513888888889</v>
      </c>
      <c r="E12" s="79">
        <v>9</v>
      </c>
      <c r="F12" s="18" t="str">
        <f>'LEG A'!F12</f>
        <v>BARROW MIXED B</v>
      </c>
      <c r="G12" s="29" t="s">
        <v>259</v>
      </c>
      <c r="H12" s="19">
        <f>IF('LEG E'!I12&lt;'LEG E'!H2,'LEG E'!I12,'LEG E'!H2)</f>
        <v>0.1521759259259259</v>
      </c>
      <c r="I12" s="35">
        <f>VLOOKUP(E4:E43,$B4:$C43,2,FALSE)</f>
        <v>0.1915162037037037</v>
      </c>
      <c r="J12" s="8">
        <f t="shared" si="0"/>
        <v>0.03934027777777779</v>
      </c>
      <c r="K12" s="19">
        <f>'LEG E'!K12+J12</f>
        <v>0.19447916666666668</v>
      </c>
      <c r="L12" s="11"/>
      <c r="M12" s="54">
        <v>9</v>
      </c>
      <c r="N12" s="54" t="s">
        <v>63</v>
      </c>
      <c r="O12" s="54" t="s">
        <v>274</v>
      </c>
      <c r="P12" s="55">
        <v>0.03843750000000001</v>
      </c>
      <c r="Q12" s="53"/>
      <c r="R12" s="54">
        <v>9</v>
      </c>
      <c r="S12" s="54" t="s">
        <v>67</v>
      </c>
      <c r="T12" s="55">
        <v>0.18866898148148148</v>
      </c>
    </row>
    <row r="13" spans="2:20" ht="15">
      <c r="B13" s="61">
        <v>12</v>
      </c>
      <c r="C13" s="65">
        <v>0.18620370370370368</v>
      </c>
      <c r="E13" s="79">
        <v>10</v>
      </c>
      <c r="F13" s="18" t="str">
        <f>'LEG A'!F13</f>
        <v>BARROW MIXED C</v>
      </c>
      <c r="G13" s="29" t="s">
        <v>260</v>
      </c>
      <c r="H13" s="19">
        <f>IF('LEG E'!I13&lt;'LEG E'!H2,'LEG E'!I13,'LEG E'!H2)</f>
        <v>0.15697916666666667</v>
      </c>
      <c r="I13" s="35">
        <f>VLOOKUP(E4:E43,$B4:$C43,2,FALSE)</f>
        <v>0.21016203703703704</v>
      </c>
      <c r="J13" s="8">
        <f t="shared" si="0"/>
        <v>0.053182870370370366</v>
      </c>
      <c r="K13" s="19">
        <f>'LEG E'!K13+J13</f>
        <v>0.22765046296296296</v>
      </c>
      <c r="L13" s="11"/>
      <c r="M13" s="54">
        <v>10</v>
      </c>
      <c r="N13" s="54" t="s">
        <v>48</v>
      </c>
      <c r="O13" s="54" t="s">
        <v>259</v>
      </c>
      <c r="P13" s="55">
        <v>0.03934027777777779</v>
      </c>
      <c r="Q13" s="53"/>
      <c r="R13" s="100">
        <v>10</v>
      </c>
      <c r="S13" s="100" t="s">
        <v>58</v>
      </c>
      <c r="T13" s="101">
        <v>0.1899884259259259</v>
      </c>
    </row>
    <row r="14" spans="2:20" ht="15">
      <c r="B14" s="61">
        <v>19</v>
      </c>
      <c r="C14" s="65">
        <v>0.18628472222222223</v>
      </c>
      <c r="E14" s="79">
        <v>11</v>
      </c>
      <c r="F14" s="18" t="str">
        <f>'LEG A'!F14</f>
        <v>LEICESTER TRI MIXED</v>
      </c>
      <c r="G14" s="29" t="s">
        <v>261</v>
      </c>
      <c r="H14" s="19">
        <f>IF('LEG E'!I14&lt;'LEG E'!H2,'LEG E'!I14,'LEG E'!H2)</f>
        <v>0.16556712962962963</v>
      </c>
      <c r="I14" s="35">
        <f>VLOOKUP(E4:E43,$B4:$C43,2,FALSE)</f>
        <v>0.21097222222222223</v>
      </c>
      <c r="J14" s="8">
        <f t="shared" si="0"/>
        <v>0.045405092592592594</v>
      </c>
      <c r="K14" s="19">
        <f>'LEG E'!K14+J14</f>
        <v>0.22203703703703706</v>
      </c>
      <c r="L14" s="11"/>
      <c r="M14" s="54">
        <v>11</v>
      </c>
      <c r="N14" s="54" t="s">
        <v>57</v>
      </c>
      <c r="O14" s="54" t="s">
        <v>268</v>
      </c>
      <c r="P14" s="55">
        <v>0.039479166666666676</v>
      </c>
      <c r="Q14" s="53"/>
      <c r="R14" s="54">
        <v>11</v>
      </c>
      <c r="S14" s="54" t="s">
        <v>59</v>
      </c>
      <c r="T14" s="55">
        <v>0.19270833333333334</v>
      </c>
    </row>
    <row r="15" spans="2:20" ht="15">
      <c r="B15" s="61">
        <v>28</v>
      </c>
      <c r="C15" s="65">
        <v>0.18866898148148148</v>
      </c>
      <c r="E15" s="79">
        <v>12</v>
      </c>
      <c r="F15" s="18" t="str">
        <f>'LEG A'!F15</f>
        <v>FLECKNEY/KIBWORTH A</v>
      </c>
      <c r="G15" s="29" t="s">
        <v>262</v>
      </c>
      <c r="H15" s="19">
        <f>IF('LEG E'!I15&lt;'LEG E'!H2,'LEG E'!I15,'LEG E'!H2)</f>
        <v>0.14863425925925924</v>
      </c>
      <c r="I15" s="35">
        <f>VLOOKUP(E4:E43,$B4:$C43,2,FALSE)</f>
        <v>0.18620370370370368</v>
      </c>
      <c r="J15" s="8">
        <f t="shared" si="0"/>
        <v>0.03756944444444443</v>
      </c>
      <c r="K15" s="19">
        <f>'LEG E'!K15+J15</f>
        <v>0.19680555555555554</v>
      </c>
      <c r="L15" s="11"/>
      <c r="M15" s="54">
        <v>12</v>
      </c>
      <c r="N15" s="54" t="s">
        <v>46</v>
      </c>
      <c r="O15" s="54" t="s">
        <v>257</v>
      </c>
      <c r="P15" s="55">
        <v>0.04109953703703706</v>
      </c>
      <c r="Q15" s="53"/>
      <c r="R15" s="54">
        <v>12</v>
      </c>
      <c r="S15" s="54" t="s">
        <v>69</v>
      </c>
      <c r="T15" s="55">
        <v>0.19368055555555558</v>
      </c>
    </row>
    <row r="16" spans="2:20" ht="15">
      <c r="B16" s="61">
        <v>15</v>
      </c>
      <c r="C16" s="65">
        <v>0.18943287037037038</v>
      </c>
      <c r="E16" s="79">
        <v>13</v>
      </c>
      <c r="F16" s="18" t="str">
        <f>'LEG A'!F16</f>
        <v>FLECKNEY/KIBWORTH B</v>
      </c>
      <c r="G16" s="29" t="s">
        <v>263</v>
      </c>
      <c r="H16" s="19">
        <f>IF('LEG E'!I16&lt;'LEG E'!H2,'LEG E'!I16,'LEG E'!H2)</f>
        <v>0.16131944444444443</v>
      </c>
      <c r="I16" s="35">
        <f>VLOOKUP(E4:E43,$B4:$C43,2,FALSE)</f>
        <v>0.21636574074074075</v>
      </c>
      <c r="J16" s="8">
        <f t="shared" si="0"/>
        <v>0.055046296296296315</v>
      </c>
      <c r="K16" s="19">
        <f>'LEG E'!K16+J16</f>
        <v>0.24208333333333332</v>
      </c>
      <c r="L16" s="11"/>
      <c r="M16" s="54">
        <v>13</v>
      </c>
      <c r="N16" s="54" t="s">
        <v>54</v>
      </c>
      <c r="O16" s="54" t="s">
        <v>265</v>
      </c>
      <c r="P16" s="55">
        <v>0.0415277777777778</v>
      </c>
      <c r="Q16" s="53"/>
      <c r="R16" s="54">
        <v>13</v>
      </c>
      <c r="S16" s="54" t="s">
        <v>57</v>
      </c>
      <c r="T16" s="55">
        <v>0.1943287037037037</v>
      </c>
    </row>
    <row r="17" spans="2:20" ht="15">
      <c r="B17" s="61">
        <v>20</v>
      </c>
      <c r="C17" s="65">
        <v>0.18949074074074077</v>
      </c>
      <c r="E17" s="79">
        <v>14</v>
      </c>
      <c r="F17" s="18" t="str">
        <f>'LEG A'!F17</f>
        <v>WREAKE MENS A</v>
      </c>
      <c r="G17" s="29" t="s">
        <v>264</v>
      </c>
      <c r="H17" s="19">
        <f>IF('LEG E'!I17&lt;'LEG E'!H2,'LEG E'!I17,'LEG E'!H2)</f>
        <v>0.14260416666666667</v>
      </c>
      <c r="I17" s="35">
        <f>VLOOKUP(E4:E43,$B4:$C43,2,FALSE)</f>
        <v>0.17928240740740742</v>
      </c>
      <c r="J17" s="8">
        <f t="shared" si="0"/>
        <v>0.03667824074074075</v>
      </c>
      <c r="K17" s="19">
        <f>'LEG E'!K17+J17</f>
        <v>0.17928240740740742</v>
      </c>
      <c r="L17" s="11"/>
      <c r="M17" s="54">
        <v>14</v>
      </c>
      <c r="N17" s="54" t="s">
        <v>59</v>
      </c>
      <c r="O17" s="54" t="s">
        <v>270</v>
      </c>
      <c r="P17" s="55">
        <v>0.0415277777777778</v>
      </c>
      <c r="Q17" s="53"/>
      <c r="R17" s="54">
        <v>14</v>
      </c>
      <c r="S17" s="54" t="s">
        <v>48</v>
      </c>
      <c r="T17" s="55">
        <v>0.19447916666666668</v>
      </c>
    </row>
    <row r="18" spans="2:20" ht="15">
      <c r="B18" s="61">
        <v>9</v>
      </c>
      <c r="C18" s="65">
        <v>0.1915162037037037</v>
      </c>
      <c r="E18" s="79">
        <v>15</v>
      </c>
      <c r="F18" s="18" t="str">
        <f>'LEG A'!F18</f>
        <v>WREAKE MENS B</v>
      </c>
      <c r="G18" s="29" t="s">
        <v>265</v>
      </c>
      <c r="H18" s="19">
        <f>IF('LEG E'!I18&lt;'LEG E'!H2,'LEG E'!I18,'LEG E'!H2)</f>
        <v>0.14790509259259257</v>
      </c>
      <c r="I18" s="35">
        <f>VLOOKUP(E4:E43,$B4:$C43,2,FALSE)</f>
        <v>0.18943287037037038</v>
      </c>
      <c r="J18" s="8">
        <f t="shared" si="0"/>
        <v>0.0415277777777778</v>
      </c>
      <c r="K18" s="19">
        <f>'LEG E'!K18+J18</f>
        <v>0.2045833333333333</v>
      </c>
      <c r="L18" s="11"/>
      <c r="M18" s="100">
        <v>15</v>
      </c>
      <c r="N18" s="100" t="s">
        <v>58</v>
      </c>
      <c r="O18" s="100" t="s">
        <v>269</v>
      </c>
      <c r="P18" s="101">
        <v>0.04159722222222223</v>
      </c>
      <c r="Q18" s="53"/>
      <c r="R18" s="54">
        <v>15</v>
      </c>
      <c r="S18" s="54" t="s">
        <v>51</v>
      </c>
      <c r="T18" s="55">
        <v>0.19680555555555554</v>
      </c>
    </row>
    <row r="19" spans="2:20" ht="15">
      <c r="B19" s="61">
        <v>30</v>
      </c>
      <c r="C19" s="65">
        <v>0.19153935185185186</v>
      </c>
      <c r="E19" s="79">
        <v>16</v>
      </c>
      <c r="F19" s="18" t="str">
        <f>'LEG A'!F19</f>
        <v>WREAKE LADIES A</v>
      </c>
      <c r="G19" s="29" t="s">
        <v>266</v>
      </c>
      <c r="H19" s="19">
        <f>IF('LEG E'!I19&lt;'LEG E'!H2,'LEG E'!I19,'LEG E'!H2)</f>
        <v>0.15538194444444445</v>
      </c>
      <c r="I19" s="35">
        <f>VLOOKUP(E4:E43,$B4:$C43,2,FALSE)</f>
        <v>0.2063773148148148</v>
      </c>
      <c r="J19" s="8">
        <f t="shared" si="0"/>
        <v>0.05099537037037036</v>
      </c>
      <c r="K19" s="19">
        <f>'LEG E'!K19+J19</f>
        <v>0.22288194444444442</v>
      </c>
      <c r="L19" s="11"/>
      <c r="M19" s="54">
        <v>16</v>
      </c>
      <c r="N19" s="54" t="s">
        <v>45</v>
      </c>
      <c r="O19" s="54" t="s">
        <v>256</v>
      </c>
      <c r="P19" s="55">
        <v>0.04165509259259259</v>
      </c>
      <c r="Q19" s="53"/>
      <c r="R19" s="54">
        <v>16</v>
      </c>
      <c r="S19" s="54" t="s">
        <v>74</v>
      </c>
      <c r="T19" s="55">
        <v>0.2006597222222222</v>
      </c>
    </row>
    <row r="20" spans="2:20" ht="15">
      <c r="B20" s="61">
        <v>29</v>
      </c>
      <c r="C20" s="65">
        <v>0.1948148148148148</v>
      </c>
      <c r="E20" s="79">
        <v>17</v>
      </c>
      <c r="F20" s="18" t="str">
        <f>'LEG A'!F20</f>
        <v>WREAKE LADIES B</v>
      </c>
      <c r="G20" s="29" t="s">
        <v>267</v>
      </c>
      <c r="H20" s="19">
        <f>IF('LEG E'!I20&lt;'LEG E'!H2,'LEG E'!I20,'LEG E'!H2)</f>
        <v>0.17152777777777775</v>
      </c>
      <c r="I20" s="35">
        <f>VLOOKUP(E4:E43,$B4:$C43,2,FALSE)</f>
        <v>0.2334375</v>
      </c>
      <c r="J20" s="8">
        <f t="shared" si="0"/>
        <v>0.06190972222222224</v>
      </c>
      <c r="K20" s="19">
        <f>'LEG E'!K20+J20</f>
        <v>0.2684722222222222</v>
      </c>
      <c r="L20" s="11"/>
      <c r="M20" s="54">
        <v>17</v>
      </c>
      <c r="N20" s="54" t="s">
        <v>68</v>
      </c>
      <c r="O20" s="54" t="s">
        <v>279</v>
      </c>
      <c r="P20" s="55">
        <v>0.04168981481481482</v>
      </c>
      <c r="Q20" s="53"/>
      <c r="R20" s="54">
        <v>17</v>
      </c>
      <c r="S20" s="54" t="s">
        <v>42</v>
      </c>
      <c r="T20" s="55">
        <v>0.20186342592592593</v>
      </c>
    </row>
    <row r="21" spans="2:20" ht="15">
      <c r="B21" s="61">
        <v>35</v>
      </c>
      <c r="C21" s="65">
        <v>0.1965162037037037</v>
      </c>
      <c r="E21" s="79">
        <v>18</v>
      </c>
      <c r="F21" s="18" t="str">
        <f>'LEG A'!F21</f>
        <v>BIRSTALL MEN</v>
      </c>
      <c r="G21" s="29" t="s">
        <v>268</v>
      </c>
      <c r="H21" s="19">
        <f>IF('LEG E'!I21&lt;'LEG E'!H2,'LEG E'!I21,'LEG E'!H2)</f>
        <v>0.1457638888888889</v>
      </c>
      <c r="I21" s="35">
        <f>VLOOKUP(E4:E43,$B4:$C43,2,FALSE)</f>
        <v>0.18524305555555556</v>
      </c>
      <c r="J21" s="8">
        <f t="shared" si="0"/>
        <v>0.039479166666666676</v>
      </c>
      <c r="K21" s="19">
        <f>'LEG E'!K21+J21</f>
        <v>0.1943287037037037</v>
      </c>
      <c r="L21" s="11"/>
      <c r="M21" s="54">
        <v>18</v>
      </c>
      <c r="N21" s="54" t="s">
        <v>60</v>
      </c>
      <c r="O21" s="54" t="s">
        <v>271</v>
      </c>
      <c r="P21" s="55">
        <v>0.04189814814814816</v>
      </c>
      <c r="Q21" s="53"/>
      <c r="R21" s="54">
        <v>18</v>
      </c>
      <c r="S21" s="54" t="s">
        <v>54</v>
      </c>
      <c r="T21" s="55">
        <v>0.2045833333333333</v>
      </c>
    </row>
    <row r="22" spans="2:20" ht="15">
      <c r="B22" s="61">
        <v>1</v>
      </c>
      <c r="C22" s="65">
        <v>0.196875</v>
      </c>
      <c r="E22" s="79">
        <v>19</v>
      </c>
      <c r="F22" s="18" t="str">
        <f>'LEG A'!F22</f>
        <v>ROADHOGGS MEN</v>
      </c>
      <c r="G22" s="29" t="s">
        <v>269</v>
      </c>
      <c r="H22" s="19">
        <f>IF('LEG E'!I22&lt;'LEG E'!H2,'LEG E'!I22,'LEG E'!H2)</f>
        <v>0.1446875</v>
      </c>
      <c r="I22" s="35">
        <f>VLOOKUP(E4:E43,$B4:$C43,2,FALSE)</f>
        <v>0.18628472222222223</v>
      </c>
      <c r="J22" s="8">
        <f t="shared" si="0"/>
        <v>0.04159722222222223</v>
      </c>
      <c r="K22" s="19">
        <f>'LEG E'!K22+J22</f>
        <v>0.1899884259259259</v>
      </c>
      <c r="L22" s="11"/>
      <c r="M22" s="54">
        <v>19</v>
      </c>
      <c r="N22" s="54" t="s">
        <v>74</v>
      </c>
      <c r="O22" s="54" t="s">
        <v>285</v>
      </c>
      <c r="P22" s="55">
        <v>0.04201388888888888</v>
      </c>
      <c r="Q22" s="53"/>
      <c r="R22" s="54">
        <v>19</v>
      </c>
      <c r="S22" s="54" t="s">
        <v>66</v>
      </c>
      <c r="T22" s="55">
        <v>0.20630787037037032</v>
      </c>
    </row>
    <row r="23" spans="2:20" ht="15">
      <c r="B23" s="61">
        <v>27</v>
      </c>
      <c r="C23" s="65">
        <v>0.19929398148148147</v>
      </c>
      <c r="E23" s="79">
        <v>20</v>
      </c>
      <c r="F23" s="18" t="str">
        <f>'LEG A'!F23</f>
        <v>WEST END MIXED A</v>
      </c>
      <c r="G23" s="29" t="s">
        <v>270</v>
      </c>
      <c r="H23" s="19">
        <f>IF('LEG E'!I23&lt;'LEG E'!H2,'LEG E'!I23,'LEG E'!H2)</f>
        <v>0.14796296296296296</v>
      </c>
      <c r="I23" s="35">
        <f>VLOOKUP(E4:E43,$B4:$C43,2,FALSE)</f>
        <v>0.18949074074074077</v>
      </c>
      <c r="J23" s="8">
        <f t="shared" si="0"/>
        <v>0.0415277777777778</v>
      </c>
      <c r="K23" s="19">
        <f>'LEG E'!K23+J23</f>
        <v>0.19270833333333334</v>
      </c>
      <c r="L23" s="11"/>
      <c r="M23" s="54">
        <v>20</v>
      </c>
      <c r="N23" s="54" t="s">
        <v>61</v>
      </c>
      <c r="O23" s="54" t="s">
        <v>272</v>
      </c>
      <c r="P23" s="55">
        <v>0.043101851851851836</v>
      </c>
      <c r="Q23" s="53"/>
      <c r="R23" s="54">
        <v>20</v>
      </c>
      <c r="S23" s="54" t="s">
        <v>68</v>
      </c>
      <c r="T23" s="55">
        <v>0.2085069444444444</v>
      </c>
    </row>
    <row r="24" spans="2:20" ht="15">
      <c r="B24" s="61">
        <v>7</v>
      </c>
      <c r="C24" s="65">
        <v>0.1995949074074074</v>
      </c>
      <c r="E24" s="79">
        <v>21</v>
      </c>
      <c r="F24" s="18" t="str">
        <f>'LEG A'!F24</f>
        <v>WEST END MIXED B</v>
      </c>
      <c r="G24" s="29" t="s">
        <v>271</v>
      </c>
      <c r="H24" s="19">
        <f>IF('LEG E'!I24&lt;'LEG E'!H2,'LEG E'!I24,'LEG E'!H2)</f>
        <v>0.15871527777777777</v>
      </c>
      <c r="I24" s="35">
        <f>VLOOKUP(E4:E43,$B4:$C43,2,FALSE)</f>
        <v>0.20061342592592593</v>
      </c>
      <c r="J24" s="8">
        <f t="shared" si="0"/>
        <v>0.04189814814814816</v>
      </c>
      <c r="K24" s="19">
        <f>'LEG E'!K24+J24</f>
        <v>0.2169791666666667</v>
      </c>
      <c r="L24" s="11"/>
      <c r="M24" s="54">
        <v>21</v>
      </c>
      <c r="N24" s="54" t="s">
        <v>69</v>
      </c>
      <c r="O24" s="54" t="s">
        <v>280</v>
      </c>
      <c r="P24" s="55">
        <v>0.04413194444444446</v>
      </c>
      <c r="Q24" s="53"/>
      <c r="R24" s="54">
        <v>21</v>
      </c>
      <c r="S24" s="54" t="s">
        <v>62</v>
      </c>
      <c r="T24" s="55">
        <v>0.21532407407407406</v>
      </c>
    </row>
    <row r="25" spans="2:20" ht="15">
      <c r="B25" s="61">
        <v>21</v>
      </c>
      <c r="C25" s="65">
        <v>0.20061342592592593</v>
      </c>
      <c r="E25" s="79">
        <v>22</v>
      </c>
      <c r="F25" s="18" t="str">
        <f>'LEG A'!F25</f>
        <v>WEST END MIXED C</v>
      </c>
      <c r="G25" s="29" t="s">
        <v>272</v>
      </c>
      <c r="H25" s="19">
        <f>IF('LEG E'!I25&lt;'LEG E'!H2,'LEG E'!I25,'LEG E'!H2)</f>
        <v>0.15927083333333333</v>
      </c>
      <c r="I25" s="35">
        <f>VLOOKUP(E4:E43,$B4:$C43,2,FALSE)</f>
        <v>0.20237268518518517</v>
      </c>
      <c r="J25" s="8">
        <f t="shared" si="0"/>
        <v>0.043101851851851836</v>
      </c>
      <c r="K25" s="19">
        <f>'LEG E'!K25+J25</f>
        <v>0.22140046296296295</v>
      </c>
      <c r="L25" s="11"/>
      <c r="M25" s="54">
        <v>22</v>
      </c>
      <c r="N25" s="54" t="s">
        <v>42</v>
      </c>
      <c r="O25" s="54" t="s">
        <v>252</v>
      </c>
      <c r="P25" s="55">
        <v>0.04418981481481482</v>
      </c>
      <c r="Q25" s="53"/>
      <c r="R25" s="54">
        <v>22</v>
      </c>
      <c r="S25" s="54" t="s">
        <v>60</v>
      </c>
      <c r="T25" s="55">
        <v>0.2169791666666667</v>
      </c>
    </row>
    <row r="26" spans="2:20" ht="15">
      <c r="B26" s="61">
        <v>22</v>
      </c>
      <c r="C26" s="65">
        <v>0.20237268518518517</v>
      </c>
      <c r="E26" s="79">
        <v>23</v>
      </c>
      <c r="F26" s="18" t="str">
        <f>'LEG A'!F26</f>
        <v>WEST END MIXED D</v>
      </c>
      <c r="G26" s="29" t="s">
        <v>273</v>
      </c>
      <c r="H26" s="19">
        <f>IF('LEG E'!I26&lt;'LEG E'!H2,'LEG E'!I26,'LEG E'!H2)</f>
        <v>0.15981481481481483</v>
      </c>
      <c r="I26" s="35">
        <f>VLOOKUP(E4:E43,$B4:$C43,2,FALSE)</f>
        <v>0.20601851851851852</v>
      </c>
      <c r="J26" s="8">
        <f t="shared" si="0"/>
        <v>0.04620370370370369</v>
      </c>
      <c r="K26" s="19">
        <f>'LEG E'!K26+J26</f>
        <v>0.21532407407407406</v>
      </c>
      <c r="L26" s="11"/>
      <c r="M26" s="54">
        <v>23</v>
      </c>
      <c r="N26" s="54" t="s">
        <v>66</v>
      </c>
      <c r="O26" s="54" t="s">
        <v>277</v>
      </c>
      <c r="P26" s="55">
        <v>0.045266203703703684</v>
      </c>
      <c r="Q26" s="53"/>
      <c r="R26" s="54">
        <v>23</v>
      </c>
      <c r="S26" s="54" t="s">
        <v>75</v>
      </c>
      <c r="T26" s="55">
        <v>0.2182407407407407</v>
      </c>
    </row>
    <row r="27" spans="2:20" ht="15">
      <c r="B27" s="61">
        <v>36</v>
      </c>
      <c r="C27" s="65">
        <v>0.2034722222222222</v>
      </c>
      <c r="E27" s="79">
        <v>24</v>
      </c>
      <c r="F27" s="18" t="str">
        <f>'LEG A'!F27</f>
        <v>SHEPSHED MEN</v>
      </c>
      <c r="G27" s="29" t="s">
        <v>274</v>
      </c>
      <c r="H27" s="19">
        <f>IF('LEG E'!I27&lt;'LEG E'!H2,'LEG E'!I27,'LEG E'!H2)</f>
        <v>0.14225694444444445</v>
      </c>
      <c r="I27" s="35">
        <f>VLOOKUP(E4:E43,$B4:$C43,2,FALSE)</f>
        <v>0.18069444444444446</v>
      </c>
      <c r="J27" s="8">
        <f t="shared" si="0"/>
        <v>0.03843750000000001</v>
      </c>
      <c r="K27" s="19">
        <f>'LEG E'!K27+J27</f>
        <v>0.18069444444444446</v>
      </c>
      <c r="L27" s="11"/>
      <c r="M27" s="54">
        <v>24</v>
      </c>
      <c r="N27" s="54" t="s">
        <v>50</v>
      </c>
      <c r="O27" s="54" t="s">
        <v>261</v>
      </c>
      <c r="P27" s="55">
        <v>0.045405092592592594</v>
      </c>
      <c r="Q27" s="53"/>
      <c r="R27" s="54">
        <v>24</v>
      </c>
      <c r="S27" s="54" t="s">
        <v>71</v>
      </c>
      <c r="T27" s="55">
        <v>0.21939814814814815</v>
      </c>
    </row>
    <row r="28" spans="2:20" ht="15">
      <c r="B28" s="61">
        <v>32</v>
      </c>
      <c r="C28" s="65">
        <v>0.20394675925925929</v>
      </c>
      <c r="E28" s="79">
        <v>25</v>
      </c>
      <c r="F28" s="18" t="str">
        <f>'LEG A'!F28</f>
        <v>SHEPSHED MIXED</v>
      </c>
      <c r="G28" s="29" t="s">
        <v>275</v>
      </c>
      <c r="H28" s="19">
        <f>IF('LEG E'!I28&lt;'LEG E'!H2,'LEG E'!I28,'LEG E'!H2)</f>
        <v>0.15935185185185186</v>
      </c>
      <c r="I28" s="35">
        <f>VLOOKUP(E4:E43,$B4:$C43,2,FALSE)</f>
        <v>0.2334490740740741</v>
      </c>
      <c r="J28" s="8">
        <f t="shared" si="0"/>
        <v>0.07409722222222223</v>
      </c>
      <c r="K28" s="19">
        <f>'LEG E'!K28+J28</f>
        <v>0.252650462962963</v>
      </c>
      <c r="L28" s="11"/>
      <c r="M28" s="54">
        <v>25</v>
      </c>
      <c r="N28" s="54" t="s">
        <v>62</v>
      </c>
      <c r="O28" s="54" t="s">
        <v>273</v>
      </c>
      <c r="P28" s="55">
        <v>0.04620370370370369</v>
      </c>
      <c r="Q28" s="53"/>
      <c r="R28" s="54">
        <v>25</v>
      </c>
      <c r="S28" s="54" t="s">
        <v>61</v>
      </c>
      <c r="T28" s="55">
        <v>0.22140046296296295</v>
      </c>
    </row>
    <row r="29" spans="2:20" ht="15">
      <c r="B29" s="61">
        <v>23</v>
      </c>
      <c r="C29" s="65">
        <v>0.20601851851851852</v>
      </c>
      <c r="E29" s="79">
        <v>26</v>
      </c>
      <c r="F29" s="18" t="str">
        <f>'LEG A'!F29</f>
        <v>OWLS MEN</v>
      </c>
      <c r="G29" s="29" t="s">
        <v>276</v>
      </c>
      <c r="H29" s="19">
        <f>IF('LEG E'!I29&lt;'LEG E'!H2,'LEG E'!I29,'LEG E'!H2)</f>
        <v>0.1415625</v>
      </c>
      <c r="I29" s="35">
        <f>VLOOKUP(E4:E43,$B4:$C43,2,FALSE)</f>
        <v>0.1794675925925926</v>
      </c>
      <c r="J29" s="8">
        <f t="shared" si="0"/>
        <v>0.03790509259259259</v>
      </c>
      <c r="K29" s="19">
        <f>'LEG E'!K29+J29</f>
        <v>0.1794675925925926</v>
      </c>
      <c r="L29" s="11"/>
      <c r="M29" s="54">
        <v>26</v>
      </c>
      <c r="N29" s="54" t="s">
        <v>43</v>
      </c>
      <c r="O29" s="54" t="s">
        <v>254</v>
      </c>
      <c r="P29" s="55">
        <v>0.04731481481481481</v>
      </c>
      <c r="Q29" s="53"/>
      <c r="R29" s="54">
        <v>26</v>
      </c>
      <c r="S29" s="54" t="s">
        <v>50</v>
      </c>
      <c r="T29" s="55">
        <v>0.22203703703703706</v>
      </c>
    </row>
    <row r="30" spans="2:20" ht="15">
      <c r="B30" s="61">
        <v>16</v>
      </c>
      <c r="C30" s="65">
        <v>0.2063773148148148</v>
      </c>
      <c r="E30" s="79">
        <v>27</v>
      </c>
      <c r="F30" s="18" t="str">
        <f>'LEG A'!F30</f>
        <v>OWLS MIXED</v>
      </c>
      <c r="G30" s="29" t="s">
        <v>277</v>
      </c>
      <c r="H30" s="19">
        <f>IF('LEG E'!I30&lt;'LEG E'!H2,'LEG E'!I30,'LEG E'!H2)</f>
        <v>0.1540277777777778</v>
      </c>
      <c r="I30" s="35">
        <f>VLOOKUP(E4:E43,$B4:$C43,2,FALSE)</f>
        <v>0.19929398148148147</v>
      </c>
      <c r="J30" s="8">
        <f t="shared" si="0"/>
        <v>0.045266203703703684</v>
      </c>
      <c r="K30" s="19">
        <f>'LEG E'!K30+J30</f>
        <v>0.20630787037037032</v>
      </c>
      <c r="L30" s="11"/>
      <c r="M30" s="54">
        <v>27</v>
      </c>
      <c r="N30" s="54" t="s">
        <v>47</v>
      </c>
      <c r="O30" s="54" t="s">
        <v>258</v>
      </c>
      <c r="P30" s="55">
        <v>0.04836805555555557</v>
      </c>
      <c r="Q30" s="53"/>
      <c r="R30" s="54">
        <v>27</v>
      </c>
      <c r="S30" s="54" t="s">
        <v>43</v>
      </c>
      <c r="T30" s="55">
        <v>0.22234953703703703</v>
      </c>
    </row>
    <row r="31" spans="2:20" ht="15">
      <c r="B31" s="61">
        <v>3</v>
      </c>
      <c r="C31" s="65">
        <v>0.20943287037037037</v>
      </c>
      <c r="E31" s="79">
        <v>28</v>
      </c>
      <c r="F31" s="18" t="str">
        <f>'LEG A'!F31</f>
        <v>HUNCOTE MIXED A</v>
      </c>
      <c r="G31" s="29" t="s">
        <v>278</v>
      </c>
      <c r="H31" s="19">
        <f>IF('LEG E'!I31&lt;'LEG E'!H2,'LEG E'!I31,'LEG E'!H2)</f>
        <v>0.1520138888888889</v>
      </c>
      <c r="I31" s="35">
        <f>VLOOKUP(E4:E43,$B4:$C43,2,FALSE)</f>
        <v>0.18866898148148148</v>
      </c>
      <c r="J31" s="8">
        <f t="shared" si="0"/>
        <v>0.036655092592592586</v>
      </c>
      <c r="K31" s="19">
        <f>'LEG E'!K31+J31</f>
        <v>0.18866898148148148</v>
      </c>
      <c r="L31" s="11"/>
      <c r="M31" s="54">
        <v>28</v>
      </c>
      <c r="N31" s="54" t="s">
        <v>70</v>
      </c>
      <c r="O31" s="54" t="s">
        <v>281</v>
      </c>
      <c r="P31" s="55">
        <v>0.04902777777777778</v>
      </c>
      <c r="Q31" s="53"/>
      <c r="R31" s="54">
        <v>28</v>
      </c>
      <c r="S31" s="54" t="s">
        <v>55</v>
      </c>
      <c r="T31" s="55">
        <v>0.22288194444444442</v>
      </c>
    </row>
    <row r="32" spans="2:20" ht="15">
      <c r="B32" s="62">
        <v>10</v>
      </c>
      <c r="C32" s="65">
        <v>0.21016203703703704</v>
      </c>
      <c r="E32" s="79">
        <v>29</v>
      </c>
      <c r="F32" s="18" t="str">
        <f>'LEG A'!F32</f>
        <v>HUNCOTE MIXED B</v>
      </c>
      <c r="G32" s="29" t="s">
        <v>279</v>
      </c>
      <c r="H32" s="19">
        <f>IF('LEG E'!I32&lt;'LEG E'!H2,'LEG E'!I32,'LEG E'!H2)</f>
        <v>0.15312499999999998</v>
      </c>
      <c r="I32" s="35">
        <f>VLOOKUP(E4:E43,$B4:$C43,2,FALSE)</f>
        <v>0.1948148148148148</v>
      </c>
      <c r="J32" s="8">
        <f t="shared" si="0"/>
        <v>0.04168981481481482</v>
      </c>
      <c r="K32" s="19">
        <f>'LEG E'!K32+J32</f>
        <v>0.2085069444444444</v>
      </c>
      <c r="L32" s="11"/>
      <c r="M32" s="54">
        <v>29</v>
      </c>
      <c r="N32" s="54" t="s">
        <v>71</v>
      </c>
      <c r="O32" s="54" t="s">
        <v>282</v>
      </c>
      <c r="P32" s="55">
        <v>0.050555555555555576</v>
      </c>
      <c r="R32" s="54">
        <v>29</v>
      </c>
      <c r="S32" s="54" t="s">
        <v>49</v>
      </c>
      <c r="T32" s="55">
        <v>0.22765046296296296</v>
      </c>
    </row>
    <row r="33" spans="2:20" ht="15">
      <c r="B33" s="62">
        <v>11</v>
      </c>
      <c r="C33" s="65">
        <v>0.21097222222222223</v>
      </c>
      <c r="E33" s="79">
        <v>30</v>
      </c>
      <c r="F33" s="18" t="str">
        <f>'LEG A'!F33</f>
        <v>DESFORD MEN</v>
      </c>
      <c r="G33" s="29" t="s">
        <v>280</v>
      </c>
      <c r="H33" s="19">
        <f>IF('LEG E'!I33&lt;'LEG E'!H2,'LEG E'!I33,'LEG E'!H2)</f>
        <v>0.1474074074074074</v>
      </c>
      <c r="I33" s="35">
        <f>VLOOKUP(E4:E43,$B4:$C43,2,FALSE)</f>
        <v>0.19153935185185186</v>
      </c>
      <c r="J33" s="8">
        <f t="shared" si="0"/>
        <v>0.04413194444444446</v>
      </c>
      <c r="K33" s="19">
        <f>'LEG E'!K33+J33</f>
        <v>0.19368055555555558</v>
      </c>
      <c r="L33" s="11"/>
      <c r="M33" s="54">
        <v>30</v>
      </c>
      <c r="N33" s="54" t="s">
        <v>55</v>
      </c>
      <c r="O33" s="54" t="s">
        <v>266</v>
      </c>
      <c r="P33" s="55">
        <v>0.05099537037037036</v>
      </c>
      <c r="R33" s="54">
        <v>30</v>
      </c>
      <c r="S33" s="54" t="s">
        <v>47</v>
      </c>
      <c r="T33" s="55">
        <v>0.22886574074074073</v>
      </c>
    </row>
    <row r="34" spans="2:20" ht="15">
      <c r="B34" s="62">
        <v>31</v>
      </c>
      <c r="C34" s="65">
        <v>0.21597222222222223</v>
      </c>
      <c r="E34" s="79">
        <v>31</v>
      </c>
      <c r="F34" s="18" t="str">
        <f>'LEG A'!F34</f>
        <v>DESFORD MIXED A</v>
      </c>
      <c r="G34" s="29" t="s">
        <v>281</v>
      </c>
      <c r="H34" s="19">
        <f>IF('LEG E'!I34&lt;'LEG E'!H2,'LEG E'!I34,'LEG E'!H2)</f>
        <v>0.16694444444444445</v>
      </c>
      <c r="I34" s="35">
        <f>VLOOKUP(E4:E43,$B4:$C43,2,FALSE)</f>
        <v>0.21597222222222223</v>
      </c>
      <c r="J34" s="8">
        <f t="shared" si="0"/>
        <v>0.04902777777777778</v>
      </c>
      <c r="K34" s="19">
        <f>'LEG E'!K34+J34</f>
        <v>0.2323148148148148</v>
      </c>
      <c r="L34" s="11"/>
      <c r="M34" s="54">
        <v>31</v>
      </c>
      <c r="N34" s="54" t="s">
        <v>49</v>
      </c>
      <c r="O34" s="54" t="s">
        <v>260</v>
      </c>
      <c r="P34" s="55">
        <v>0.053182870370370366</v>
      </c>
      <c r="R34" s="54">
        <v>31</v>
      </c>
      <c r="S34" s="54" t="s">
        <v>70</v>
      </c>
      <c r="T34" s="55">
        <v>0.2323148148148148</v>
      </c>
    </row>
    <row r="35" spans="2:20" ht="15">
      <c r="B35" s="62">
        <v>13</v>
      </c>
      <c r="C35" s="65">
        <v>0.21636574074074075</v>
      </c>
      <c r="E35" s="79">
        <v>32</v>
      </c>
      <c r="F35" s="18" t="str">
        <f>'LEG A'!F35</f>
        <v>DESFORD MIXED B</v>
      </c>
      <c r="G35" s="29" t="s">
        <v>282</v>
      </c>
      <c r="H35" s="19">
        <f>IF('LEG E'!I35&lt;'LEG E'!H2,'LEG E'!I35,'LEG E'!H2)</f>
        <v>0.1533912037037037</v>
      </c>
      <c r="I35" s="35">
        <f>VLOOKUP(E4:E43,$B4:$C43,2,FALSE)</f>
        <v>0.20394675925925929</v>
      </c>
      <c r="J35" s="8">
        <f t="shared" si="0"/>
        <v>0.050555555555555576</v>
      </c>
      <c r="K35" s="19">
        <f>'LEG E'!K35+J35</f>
        <v>0.21939814814814815</v>
      </c>
      <c r="L35" s="11"/>
      <c r="M35" s="54">
        <v>32</v>
      </c>
      <c r="N35" s="54" t="s">
        <v>52</v>
      </c>
      <c r="O35" s="54" t="s">
        <v>263</v>
      </c>
      <c r="P35" s="55">
        <v>0.055046296296296315</v>
      </c>
      <c r="R35" s="54">
        <v>32</v>
      </c>
      <c r="S35" s="54" t="s">
        <v>52</v>
      </c>
      <c r="T35" s="55">
        <v>0.24208333333333332</v>
      </c>
    </row>
    <row r="36" spans="2:20" ht="15">
      <c r="B36" s="62">
        <v>33</v>
      </c>
      <c r="C36" s="65">
        <v>0.22800925925925927</v>
      </c>
      <c r="E36" s="79">
        <v>33</v>
      </c>
      <c r="F36" s="18" t="str">
        <f>'LEG A'!F36</f>
        <v>BIRSTALL MIXED</v>
      </c>
      <c r="G36" s="29" t="s">
        <v>283</v>
      </c>
      <c r="H36" s="19">
        <f>IF('LEG E'!I36&lt;'LEG E'!H2,'LEG E'!I36,'LEG E'!H2)</f>
        <v>0.17178240740740738</v>
      </c>
      <c r="I36" s="35">
        <f>VLOOKUP(E4:E43,$B4:$C43,2,FALSE)</f>
        <v>0.22800925925925927</v>
      </c>
      <c r="J36" s="8">
        <f t="shared" si="0"/>
        <v>0.05622685185185189</v>
      </c>
      <c r="K36" s="19">
        <f>'LEG E'!K36+J36</f>
        <v>0.24364583333333334</v>
      </c>
      <c r="L36" s="11"/>
      <c r="M36" s="54">
        <v>33</v>
      </c>
      <c r="N36" s="54" t="s">
        <v>72</v>
      </c>
      <c r="O36" s="54" t="s">
        <v>283</v>
      </c>
      <c r="P36" s="55">
        <v>0.05622685185185189</v>
      </c>
      <c r="R36" s="54">
        <v>33</v>
      </c>
      <c r="S36" s="54" t="s">
        <v>72</v>
      </c>
      <c r="T36" s="55">
        <v>0.24364583333333334</v>
      </c>
    </row>
    <row r="37" spans="2:20" ht="15">
      <c r="B37" s="62">
        <v>17</v>
      </c>
      <c r="C37" s="65">
        <v>0.2334375</v>
      </c>
      <c r="E37" s="79">
        <v>34</v>
      </c>
      <c r="F37" s="18" t="str">
        <f>'LEG A'!F37</f>
        <v>HARBOROUGH MEN</v>
      </c>
      <c r="G37" s="29" t="s">
        <v>284</v>
      </c>
      <c r="H37" s="19">
        <f>IF('LEG E'!I37&lt;'LEG E'!H2,'LEG E'!I37,'LEG E'!H2)</f>
        <v>0.13804398148148148</v>
      </c>
      <c r="I37" s="35">
        <f>VLOOKUP(E4:E43,$B4:$C43,2,FALSE)</f>
        <v>0.17149305555555558</v>
      </c>
      <c r="J37" s="8">
        <f t="shared" si="0"/>
        <v>0.0334490740740741</v>
      </c>
      <c r="K37" s="19">
        <f>'LEG E'!K37+J37</f>
        <v>0.17149305555555558</v>
      </c>
      <c r="L37" s="11"/>
      <c r="M37" s="54">
        <v>34</v>
      </c>
      <c r="N37" s="54" t="s">
        <v>56</v>
      </c>
      <c r="O37" s="54" t="s">
        <v>267</v>
      </c>
      <c r="P37" s="55">
        <v>0.06190972222222224</v>
      </c>
      <c r="R37" s="54">
        <v>34</v>
      </c>
      <c r="S37" s="54" t="s">
        <v>64</v>
      </c>
      <c r="T37" s="55">
        <v>0.252650462962963</v>
      </c>
    </row>
    <row r="38" spans="2:20" ht="15">
      <c r="B38" s="62">
        <v>25</v>
      </c>
      <c r="C38" s="65">
        <v>0.2334490740740741</v>
      </c>
      <c r="E38" s="79">
        <v>35</v>
      </c>
      <c r="F38" s="18" t="str">
        <f>'LEG A'!F38</f>
        <v>HARBOROUGH MIXED</v>
      </c>
      <c r="G38" s="29" t="s">
        <v>285</v>
      </c>
      <c r="H38" s="19">
        <f>IF('LEG E'!I38&lt;'LEG E'!H2,'LEG E'!I38,'LEG E'!H2)</f>
        <v>0.15450231481481483</v>
      </c>
      <c r="I38" s="35">
        <f>VLOOKUP(E4:E43,$B4:$C43,2,FALSE)</f>
        <v>0.1965162037037037</v>
      </c>
      <c r="J38" s="8">
        <f t="shared" si="0"/>
        <v>0.04201388888888888</v>
      </c>
      <c r="K38" s="19">
        <f>'LEG E'!K38+J38</f>
        <v>0.2006597222222222</v>
      </c>
      <c r="L38" s="11"/>
      <c r="M38" s="54">
        <v>35</v>
      </c>
      <c r="N38" s="54" t="s">
        <v>64</v>
      </c>
      <c r="O38" s="54" t="s">
        <v>275</v>
      </c>
      <c r="P38" s="55">
        <v>0.07409722222222223</v>
      </c>
      <c r="R38" s="54">
        <v>35</v>
      </c>
      <c r="S38" s="54" t="s">
        <v>56</v>
      </c>
      <c r="T38" s="55">
        <v>0.2684722222222222</v>
      </c>
    </row>
    <row r="39" spans="2:20" ht="15">
      <c r="B39" s="62"/>
      <c r="C39" s="65"/>
      <c r="E39" s="79">
        <v>36</v>
      </c>
      <c r="F39" s="18" t="str">
        <f>'LEG A'!F39</f>
        <v>HEMITAGE ODDS</v>
      </c>
      <c r="G39" s="29" t="s">
        <v>286</v>
      </c>
      <c r="H39" s="19">
        <f>IF('LEG E'!I39&lt;'LEG E'!H2,'LEG E'!I39,'LEG E'!H2)</f>
        <v>0.1663425925925926</v>
      </c>
      <c r="I39" s="35">
        <f>VLOOKUP(E4:E43,$B4:$C43,2,FALSE)</f>
        <v>0.2034722222222222</v>
      </c>
      <c r="J39" s="8">
        <f t="shared" si="0"/>
        <v>0.037129629629629596</v>
      </c>
      <c r="K39" s="19">
        <f>'LEG E'!K39+J39</f>
        <v>0.2182407407407407</v>
      </c>
      <c r="L39" s="11"/>
      <c r="M39" s="54">
        <v>36</v>
      </c>
      <c r="N39" s="54">
        <v>0</v>
      </c>
      <c r="O39" s="54"/>
      <c r="P39" s="55" t="e">
        <v>#N/A</v>
      </c>
      <c r="R39" s="54">
        <v>36</v>
      </c>
      <c r="S39" s="54">
        <v>0</v>
      </c>
      <c r="T39" s="55" t="e">
        <v>#N/A</v>
      </c>
    </row>
    <row r="40" spans="2:20" ht="15">
      <c r="B40" s="62"/>
      <c r="C40" s="65"/>
      <c r="E40" s="79">
        <v>37</v>
      </c>
      <c r="F40" s="18">
        <f>'LEG A'!F40</f>
        <v>0</v>
      </c>
      <c r="G40" s="29"/>
      <c r="H40" s="19" t="e">
        <f>IF('LEG E'!I40&lt;'LEG E'!H2,'LEG E'!I40,'LEG E'!H2)</f>
        <v>#N/A</v>
      </c>
      <c r="I40" s="35" t="e">
        <f>VLOOKUP(E4:E43,$B4:$C43,2,FALSE)</f>
        <v>#N/A</v>
      </c>
      <c r="J40" s="8" t="e">
        <f t="shared" si="0"/>
        <v>#N/A</v>
      </c>
      <c r="K40" s="19" t="e">
        <f>'LEG E'!K40+J40</f>
        <v>#N/A</v>
      </c>
      <c r="L40" s="11"/>
      <c r="M40" s="54">
        <v>37</v>
      </c>
      <c r="N40" s="54">
        <v>0</v>
      </c>
      <c r="O40" s="54"/>
      <c r="P40" s="55" t="e">
        <v>#N/A</v>
      </c>
      <c r="R40" s="54">
        <v>37</v>
      </c>
      <c r="S40" s="54">
        <v>0</v>
      </c>
      <c r="T40" s="55" t="e">
        <v>#N/A</v>
      </c>
    </row>
    <row r="41" spans="2:20" ht="15">
      <c r="B41" s="62"/>
      <c r="C41" s="65"/>
      <c r="E41" s="79">
        <v>38</v>
      </c>
      <c r="F41" s="18">
        <f>'LEG A'!F41</f>
        <v>0</v>
      </c>
      <c r="G41" s="29"/>
      <c r="H41" s="19" t="e">
        <f>IF('LEG E'!I41&lt;'LEG E'!H2,'LEG E'!I41,'LEG E'!H2)</f>
        <v>#N/A</v>
      </c>
      <c r="I41" s="35" t="e">
        <f>VLOOKUP(E4:E43,$B4:$C43,2,FALSE)</f>
        <v>#N/A</v>
      </c>
      <c r="J41" s="8" t="e">
        <f t="shared" si="0"/>
        <v>#N/A</v>
      </c>
      <c r="K41" s="19" t="e">
        <f>'LEG E'!K41+J41</f>
        <v>#N/A</v>
      </c>
      <c r="L41" s="11"/>
      <c r="M41" s="54">
        <v>38</v>
      </c>
      <c r="N41" s="54">
        <v>0</v>
      </c>
      <c r="O41" s="54"/>
      <c r="P41" s="55" t="e">
        <v>#N/A</v>
      </c>
      <c r="R41" s="54">
        <v>38</v>
      </c>
      <c r="S41" s="54">
        <v>0</v>
      </c>
      <c r="T41" s="55" t="e">
        <v>#N/A</v>
      </c>
    </row>
    <row r="42" spans="2:20" ht="15">
      <c r="B42" s="62"/>
      <c r="C42" s="65"/>
      <c r="E42" s="79">
        <v>39</v>
      </c>
      <c r="F42" s="18">
        <f>'LEG A'!F42</f>
        <v>0</v>
      </c>
      <c r="G42" s="29"/>
      <c r="H42" s="19" t="e">
        <f>IF('LEG E'!I42&lt;'LEG E'!H2,'LEG E'!I42,'LEG E'!H2)</f>
        <v>#N/A</v>
      </c>
      <c r="I42" s="35" t="e">
        <f>VLOOKUP(E4:E43,$B4:$C43,2,FALSE)</f>
        <v>#N/A</v>
      </c>
      <c r="J42" s="8" t="e">
        <f t="shared" si="0"/>
        <v>#N/A</v>
      </c>
      <c r="K42" s="19" t="e">
        <f>'LEG E'!K42+J42</f>
        <v>#N/A</v>
      </c>
      <c r="L42" s="11"/>
      <c r="M42" s="54">
        <v>39</v>
      </c>
      <c r="N42" s="54">
        <v>0</v>
      </c>
      <c r="O42" s="54"/>
      <c r="P42" s="55" t="e">
        <v>#N/A</v>
      </c>
      <c r="R42" s="54">
        <v>39</v>
      </c>
      <c r="S42" s="54">
        <v>0</v>
      </c>
      <c r="T42" s="55" t="e">
        <v>#N/A</v>
      </c>
    </row>
    <row r="43" spans="2:20" ht="15">
      <c r="B43" s="62"/>
      <c r="C43" s="65"/>
      <c r="E43" s="79">
        <v>40</v>
      </c>
      <c r="F43" s="18">
        <f>'LEG A'!F43</f>
        <v>0</v>
      </c>
      <c r="G43" s="29"/>
      <c r="H43" s="19" t="e">
        <f>IF('LEG E'!I43&lt;'LEG E'!H2,'LEG E'!I43,'LEG E'!H2)</f>
        <v>#N/A</v>
      </c>
      <c r="I43" s="35" t="e">
        <f>VLOOKUP(E4:E43,$B4:$C43,2,FALSE)</f>
        <v>#N/A</v>
      </c>
      <c r="J43" s="8" t="e">
        <f t="shared" si="0"/>
        <v>#N/A</v>
      </c>
      <c r="K43" s="19" t="e">
        <f>'LEG E'!K43+J43</f>
        <v>#N/A</v>
      </c>
      <c r="L43" s="11"/>
      <c r="M43" s="54">
        <v>40</v>
      </c>
      <c r="N43" s="54">
        <v>0</v>
      </c>
      <c r="O43" s="54"/>
      <c r="P43" s="55" t="e">
        <v>#N/A</v>
      </c>
      <c r="R43" s="54">
        <v>40</v>
      </c>
      <c r="S43" s="54">
        <v>0</v>
      </c>
      <c r="T43" s="55" t="e">
        <v>#N/A</v>
      </c>
    </row>
    <row r="44" spans="6:12" ht="14.25">
      <c r="F44" s="11"/>
      <c r="G44" s="27"/>
      <c r="H44" s="12"/>
      <c r="I44" s="33"/>
      <c r="J44" s="12"/>
      <c r="K44" s="12"/>
      <c r="L44" s="11"/>
    </row>
    <row r="45" spans="6:12" ht="14.25">
      <c r="F45" s="11"/>
      <c r="G45" s="27"/>
      <c r="H45" s="12"/>
      <c r="I45" s="33"/>
      <c r="J45" s="12"/>
      <c r="K45" s="12"/>
      <c r="L45" s="11"/>
    </row>
    <row r="46" spans="6:12" ht="14.25">
      <c r="F46" s="11"/>
      <c r="G46" s="27"/>
      <c r="H46" s="12"/>
      <c r="I46" s="33"/>
      <c r="J46" s="12"/>
      <c r="K46" s="12"/>
      <c r="L46" s="11"/>
    </row>
    <row r="47" spans="6:12" ht="14.25">
      <c r="F47" s="11"/>
      <c r="G47" s="27"/>
      <c r="H47" s="12"/>
      <c r="I47" s="33"/>
      <c r="J47" s="12"/>
      <c r="K47" s="12"/>
      <c r="L47" s="11"/>
    </row>
    <row r="48" spans="6:12" ht="14.25">
      <c r="F48" s="11"/>
      <c r="G48" s="27"/>
      <c r="H48" s="12"/>
      <c r="I48" s="33"/>
      <c r="J48" s="12"/>
      <c r="K48" s="12"/>
      <c r="L48" s="11"/>
    </row>
    <row r="49" spans="6:12" ht="14.25">
      <c r="F49" s="11"/>
      <c r="G49" s="27"/>
      <c r="H49" s="12"/>
      <c r="I49" s="33"/>
      <c r="J49" s="12"/>
      <c r="K49" s="12"/>
      <c r="L49" s="11"/>
    </row>
    <row r="50" spans="6:12" ht="14.25">
      <c r="F50" s="11"/>
      <c r="G50" s="27"/>
      <c r="H50" s="12"/>
      <c r="I50" s="33"/>
      <c r="J50" s="12"/>
      <c r="K50" s="12"/>
      <c r="L50" s="11"/>
    </row>
    <row r="51" spans="6:12" ht="14.25">
      <c r="F51" s="11"/>
      <c r="G51" s="27"/>
      <c r="H51" s="12"/>
      <c r="I51" s="33"/>
      <c r="J51" s="12"/>
      <c r="K51" s="12"/>
      <c r="L51" s="11"/>
    </row>
    <row r="52" spans="6:12" ht="14.25">
      <c r="F52" s="11"/>
      <c r="G52" s="27"/>
      <c r="H52" s="12"/>
      <c r="I52" s="33"/>
      <c r="J52" s="12"/>
      <c r="K52" s="12"/>
      <c r="L52" s="11"/>
    </row>
    <row r="53" spans="6:12" ht="14.25">
      <c r="F53" s="11"/>
      <c r="G53" s="27"/>
      <c r="H53" s="12"/>
      <c r="I53" s="33"/>
      <c r="J53" s="12"/>
      <c r="K53" s="12"/>
      <c r="L53" s="11"/>
    </row>
  </sheetData>
  <sheetProtection/>
  <mergeCells count="2">
    <mergeCell ref="B2:C2"/>
    <mergeCell ref="E2:G2"/>
  </mergeCells>
  <printOptions horizontalCentered="1" verticalCentered="1"/>
  <pageMargins left="0.5905511811023623" right="0.7480314960629921" top="0.7874015748031497" bottom="0.5905511811023623" header="0.5118110236220472" footer="0.5118110236220472"/>
  <pageSetup horizontalDpi="300" verticalDpi="300" orientation="landscape" paperSize="9" scale="80" r:id="rId1"/>
  <headerFooter alignWithMargins="0">
    <oddHeader>&amp;C&amp;"Arial,Bold"&amp;12&amp;UROUND LEICESTER RELAY 2008 - LEG 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B1:T53"/>
  <sheetViews>
    <sheetView zoomScale="65" zoomScaleNormal="65" zoomScalePageLayoutView="0" workbookViewId="0" topLeftCell="J1">
      <selection activeCell="M23" sqref="M23:P23"/>
    </sheetView>
  </sheetViews>
  <sheetFormatPr defaultColWidth="9.140625" defaultRowHeight="12.75"/>
  <cols>
    <col min="2" max="2" width="13.57421875" style="0" bestFit="1" customWidth="1"/>
    <col min="3" max="3" width="14.00390625" style="0" bestFit="1" customWidth="1"/>
    <col min="5" max="5" width="13.57421875" style="0" bestFit="1" customWidth="1"/>
    <col min="6" max="6" width="25.8515625" style="0" bestFit="1" customWidth="1"/>
    <col min="7" max="7" width="20.421875" style="26" bestFit="1" customWidth="1"/>
    <col min="8" max="8" width="16.8515625" style="0" bestFit="1" customWidth="1"/>
    <col min="9" max="9" width="13.57421875" style="26" bestFit="1" customWidth="1"/>
    <col min="10" max="10" width="13.140625" style="9" bestFit="1" customWidth="1"/>
    <col min="11" max="11" width="14.7109375" style="9" bestFit="1" customWidth="1"/>
    <col min="13" max="13" width="12.28125" style="50" bestFit="1" customWidth="1"/>
    <col min="14" max="14" width="26.8515625" style="50" bestFit="1" customWidth="1"/>
    <col min="15" max="15" width="23.8515625" style="50" bestFit="1" customWidth="1"/>
    <col min="16" max="16" width="13.140625" style="50" bestFit="1" customWidth="1"/>
    <col min="17" max="17" width="2.7109375" style="50" customWidth="1"/>
    <col min="18" max="18" width="14.421875" style="50" bestFit="1" customWidth="1"/>
    <col min="19" max="19" width="26.8515625" style="50" bestFit="1" customWidth="1"/>
    <col min="20" max="20" width="15.7109375" style="50" bestFit="1" customWidth="1"/>
  </cols>
  <sheetData>
    <row r="1" spans="5:17" ht="15">
      <c r="E1" s="84" t="s">
        <v>17</v>
      </c>
      <c r="F1" s="10"/>
      <c r="G1" s="27"/>
      <c r="H1" s="21"/>
      <c r="I1" s="33"/>
      <c r="J1" s="12"/>
      <c r="K1" s="12"/>
      <c r="L1" s="11"/>
      <c r="M1" s="47"/>
      <c r="N1" s="47"/>
      <c r="O1" s="47"/>
      <c r="P1" s="48"/>
      <c r="Q1" s="49"/>
    </row>
    <row r="2" spans="2:18" ht="15.75">
      <c r="B2" s="92" t="s">
        <v>34</v>
      </c>
      <c r="C2" s="94"/>
      <c r="D2" s="1"/>
      <c r="E2" s="96" t="s">
        <v>27</v>
      </c>
      <c r="F2" s="96"/>
      <c r="G2" s="96"/>
      <c r="H2" s="12">
        <v>0.21354166666666666</v>
      </c>
      <c r="I2" s="89"/>
      <c r="J2" s="88"/>
      <c r="K2" s="88"/>
      <c r="L2" s="16"/>
      <c r="M2" s="47" t="s">
        <v>17</v>
      </c>
      <c r="N2" s="47"/>
      <c r="O2" s="47"/>
      <c r="P2" s="90"/>
      <c r="Q2" s="91"/>
      <c r="R2" s="83" t="s">
        <v>17</v>
      </c>
    </row>
    <row r="3" spans="2:20" ht="15.75">
      <c r="B3" s="60" t="s">
        <v>24</v>
      </c>
      <c r="C3" s="64" t="s">
        <v>4</v>
      </c>
      <c r="E3" s="78" t="s">
        <v>24</v>
      </c>
      <c r="F3" s="14" t="s">
        <v>0</v>
      </c>
      <c r="G3" s="28" t="s">
        <v>1</v>
      </c>
      <c r="H3" s="15" t="s">
        <v>2</v>
      </c>
      <c r="I3" s="34" t="s">
        <v>3</v>
      </c>
      <c r="J3" s="15" t="s">
        <v>4</v>
      </c>
      <c r="K3" s="15" t="s">
        <v>5</v>
      </c>
      <c r="L3" s="16"/>
      <c r="M3" s="51" t="s">
        <v>6</v>
      </c>
      <c r="N3" s="51" t="s">
        <v>0</v>
      </c>
      <c r="O3" s="51" t="s">
        <v>9</v>
      </c>
      <c r="P3" s="52" t="s">
        <v>4</v>
      </c>
      <c r="Q3" s="53"/>
      <c r="R3" s="51" t="s">
        <v>7</v>
      </c>
      <c r="S3" s="51" t="s">
        <v>0</v>
      </c>
      <c r="T3" s="52" t="s">
        <v>8</v>
      </c>
    </row>
    <row r="4" spans="2:20" ht="15">
      <c r="B4" s="61">
        <v>2</v>
      </c>
      <c r="C4" s="65">
        <v>0.19266203703703702</v>
      </c>
      <c r="E4" s="79">
        <v>1</v>
      </c>
      <c r="F4" s="18" t="str">
        <f>'LEG A'!F4</f>
        <v>HUNCOTE MENS </v>
      </c>
      <c r="G4" s="29" t="s">
        <v>287</v>
      </c>
      <c r="H4" s="19">
        <f>IF('LEG F'!I4&lt;'LEG F'!H2,'LEG F'!I4,'LEG F'!H2)</f>
        <v>0.196875</v>
      </c>
      <c r="I4" s="35">
        <f>VLOOKUP(E4:E43,$B4:$C43,2,FALSE)</f>
        <v>0.23231481481481484</v>
      </c>
      <c r="J4" s="8">
        <f>I4-H4</f>
        <v>0.03543981481481484</v>
      </c>
      <c r="K4" s="19">
        <f>'LEG F'!K4+J4</f>
        <v>0.23730324074074077</v>
      </c>
      <c r="L4" s="11"/>
      <c r="M4" s="54">
        <v>1</v>
      </c>
      <c r="N4" s="54" t="s">
        <v>76</v>
      </c>
      <c r="O4" s="54" t="s">
        <v>288</v>
      </c>
      <c r="P4" s="55">
        <v>0.029432870370370345</v>
      </c>
      <c r="Q4" s="53"/>
      <c r="R4" s="54">
        <v>1</v>
      </c>
      <c r="S4" s="54" t="s">
        <v>76</v>
      </c>
      <c r="T4" s="55">
        <v>0.19266203703703702</v>
      </c>
    </row>
    <row r="5" spans="2:20" ht="15">
      <c r="B5" s="61">
        <v>34</v>
      </c>
      <c r="C5" s="65">
        <v>0.20158564814814817</v>
      </c>
      <c r="E5" s="79">
        <v>2</v>
      </c>
      <c r="F5" s="18" t="str">
        <f>'LEG A'!F5</f>
        <v>CORITANIANS</v>
      </c>
      <c r="G5" s="29" t="s">
        <v>288</v>
      </c>
      <c r="H5" s="19">
        <f>IF('LEG F'!I5&lt;'LEG F'!H2,'LEG F'!I5,'LEG F'!H2)</f>
        <v>0.16322916666666668</v>
      </c>
      <c r="I5" s="35">
        <f>VLOOKUP(E4:E43,$B4:$C43,2,FALSE)</f>
        <v>0.19266203703703702</v>
      </c>
      <c r="J5" s="8">
        <f aca="true" t="shared" si="0" ref="J5:J43">I5-H5</f>
        <v>0.029432870370370345</v>
      </c>
      <c r="K5" s="19">
        <f>'LEG F'!K5+J5</f>
        <v>0.19266203703703702</v>
      </c>
      <c r="L5" s="11"/>
      <c r="M5" s="54">
        <v>2</v>
      </c>
      <c r="N5" s="54" t="s">
        <v>73</v>
      </c>
      <c r="O5" s="54" t="s">
        <v>319</v>
      </c>
      <c r="P5" s="55">
        <v>0.030092592592592587</v>
      </c>
      <c r="Q5" s="53"/>
      <c r="R5" s="54">
        <v>2</v>
      </c>
      <c r="S5" s="54" t="s">
        <v>73</v>
      </c>
      <c r="T5" s="55">
        <v>0.20158564814814817</v>
      </c>
    </row>
    <row r="6" spans="2:20" ht="15">
      <c r="B6" s="61">
        <v>5</v>
      </c>
      <c r="C6" s="65">
        <v>0.21056712962962965</v>
      </c>
      <c r="E6" s="79">
        <v>3</v>
      </c>
      <c r="F6" s="18" t="str">
        <f>'LEG A'!F6</f>
        <v>BIRSTALL LADIES</v>
      </c>
      <c r="G6" s="29" t="s">
        <v>289</v>
      </c>
      <c r="H6" s="19">
        <f>IF('LEG F'!I6&lt;'LEG F'!H2,'LEG F'!I6,'LEG F'!H2)</f>
        <v>0.20943287037037037</v>
      </c>
      <c r="I6" s="35">
        <f>VLOOKUP(E4:E43,$B4:$C43,2,FALSE)</f>
        <v>0.24687499999999998</v>
      </c>
      <c r="J6" s="8">
        <f t="shared" si="0"/>
        <v>0.03744212962962962</v>
      </c>
      <c r="K6" s="19">
        <f>'LEG F'!K6+J6</f>
        <v>0.25979166666666664</v>
      </c>
      <c r="L6" s="11"/>
      <c r="M6" s="54">
        <v>3</v>
      </c>
      <c r="N6" s="54" t="s">
        <v>63</v>
      </c>
      <c r="O6" s="54" t="s">
        <v>309</v>
      </c>
      <c r="P6" s="55">
        <v>0.0313194444444444</v>
      </c>
      <c r="Q6" s="53"/>
      <c r="R6" s="54">
        <v>3</v>
      </c>
      <c r="S6" s="54" t="s">
        <v>45</v>
      </c>
      <c r="T6" s="55">
        <v>0.21056712962962965</v>
      </c>
    </row>
    <row r="7" spans="2:20" ht="15">
      <c r="B7" s="61">
        <v>24</v>
      </c>
      <c r="C7" s="65">
        <v>0.21201388888888886</v>
      </c>
      <c r="E7" s="79">
        <v>4</v>
      </c>
      <c r="F7" s="18" t="str">
        <f>'LEG A'!F7</f>
        <v> BARROW MIXED A</v>
      </c>
      <c r="G7" s="29" t="s">
        <v>290</v>
      </c>
      <c r="H7" s="19">
        <f>IF('LEG F'!I7&lt;'LEG F'!H2,'LEG F'!I7,'LEG F'!H2)</f>
        <v>0.18133101851851852</v>
      </c>
      <c r="I7" s="35">
        <f>VLOOKUP(E4:E43,$B4:$C43,2,FALSE)</f>
        <v>0.21368055555555554</v>
      </c>
      <c r="J7" s="8">
        <f t="shared" si="0"/>
        <v>0.032349537037037024</v>
      </c>
      <c r="K7" s="19">
        <f>'LEG F'!K7+J7</f>
        <v>0.21368055555555554</v>
      </c>
      <c r="L7" s="11"/>
      <c r="M7" s="54">
        <v>4</v>
      </c>
      <c r="N7" s="54" t="s">
        <v>44</v>
      </c>
      <c r="O7" s="54" t="s">
        <v>290</v>
      </c>
      <c r="P7" s="55">
        <v>0.032349537037037024</v>
      </c>
      <c r="Q7" s="53"/>
      <c r="R7" s="54">
        <v>4</v>
      </c>
      <c r="S7" s="54" t="s">
        <v>63</v>
      </c>
      <c r="T7" s="55">
        <v>0.21201388888888886</v>
      </c>
    </row>
    <row r="8" spans="2:20" ht="15">
      <c r="B8" s="61">
        <v>26</v>
      </c>
      <c r="C8" s="65">
        <v>0.2125</v>
      </c>
      <c r="E8" s="79">
        <v>5</v>
      </c>
      <c r="F8" s="18" t="str">
        <f>'LEG A'!F8</f>
        <v>LEICESTER TRI MENS</v>
      </c>
      <c r="G8" s="29" t="s">
        <v>291</v>
      </c>
      <c r="H8" s="19">
        <f>IF('LEG F'!I8&lt;'LEG F'!H2,'LEG F'!I8,'LEG F'!H2)</f>
        <v>0.17585648148148147</v>
      </c>
      <c r="I8" s="35">
        <f>VLOOKUP(E4:E43,$B4:$C43,2,FALSE)</f>
        <v>0.21056712962962965</v>
      </c>
      <c r="J8" s="8">
        <f t="shared" si="0"/>
        <v>0.03471064814814817</v>
      </c>
      <c r="K8" s="19">
        <f>'LEG F'!K8+J8</f>
        <v>0.21056712962962965</v>
      </c>
      <c r="L8" s="11"/>
      <c r="M8" s="54">
        <v>5</v>
      </c>
      <c r="N8" s="54" t="s">
        <v>67</v>
      </c>
      <c r="O8" s="54" t="s">
        <v>313</v>
      </c>
      <c r="P8" s="55">
        <v>0.03254629629629632</v>
      </c>
      <c r="Q8" s="53"/>
      <c r="R8" s="54">
        <v>5</v>
      </c>
      <c r="S8" s="54" t="s">
        <v>65</v>
      </c>
      <c r="T8" s="55">
        <v>0.2125</v>
      </c>
    </row>
    <row r="9" spans="2:20" ht="15">
      <c r="B9" s="61">
        <v>14</v>
      </c>
      <c r="C9" s="65">
        <v>0.21256944444444445</v>
      </c>
      <c r="E9" s="79">
        <v>6</v>
      </c>
      <c r="F9" s="18" t="str">
        <f>'LEG A'!F9</f>
        <v>HINCKLEY MIXED A</v>
      </c>
      <c r="G9" s="29" t="s">
        <v>292</v>
      </c>
      <c r="H9" s="19">
        <f>IF('LEG F'!I9&lt;'LEG F'!H2,'LEG F'!I9,'LEG F'!H2)</f>
        <v>0.1854513888888889</v>
      </c>
      <c r="I9" s="35">
        <f>VLOOKUP(E4:E43,$B4:$C43,2,FALSE)</f>
        <v>0.22376157407407407</v>
      </c>
      <c r="J9" s="8">
        <f t="shared" si="0"/>
        <v>0.03831018518518517</v>
      </c>
      <c r="K9" s="19">
        <f>'LEG F'!K9+J9</f>
        <v>0.22376157407407407</v>
      </c>
      <c r="L9" s="11"/>
      <c r="M9" s="54">
        <v>6</v>
      </c>
      <c r="N9" s="54" t="s">
        <v>65</v>
      </c>
      <c r="O9" s="54" t="s">
        <v>311</v>
      </c>
      <c r="P9" s="55">
        <v>0.0330324074074074</v>
      </c>
      <c r="Q9" s="53"/>
      <c r="R9" s="54">
        <v>6</v>
      </c>
      <c r="S9" s="54" t="s">
        <v>53</v>
      </c>
      <c r="T9" s="55">
        <v>0.21256944444444445</v>
      </c>
    </row>
    <row r="10" spans="2:20" ht="15">
      <c r="B10" s="61">
        <v>4</v>
      </c>
      <c r="C10" s="65">
        <v>0.21368055555555554</v>
      </c>
      <c r="E10" s="79">
        <v>7</v>
      </c>
      <c r="F10" s="18" t="str">
        <f>'LEG A'!F10</f>
        <v>HINCKLEY MIXED B</v>
      </c>
      <c r="G10" s="29" t="s">
        <v>293</v>
      </c>
      <c r="H10" s="19">
        <f>IF('LEG F'!I10&lt;'LEG F'!H2,'LEG F'!I10,'LEG F'!H2)</f>
        <v>0.1995949074074074</v>
      </c>
      <c r="I10" s="35">
        <f>VLOOKUP(E4:E43,$B4:$C43,2,FALSE)</f>
        <v>0.2361689814814815</v>
      </c>
      <c r="J10" s="8">
        <f t="shared" si="0"/>
        <v>0.03657407407407409</v>
      </c>
      <c r="K10" s="19">
        <f>'LEG F'!K10+J10</f>
        <v>0.2654398148148148</v>
      </c>
      <c r="L10" s="11"/>
      <c r="M10" s="54">
        <v>7</v>
      </c>
      <c r="N10" s="54" t="s">
        <v>53</v>
      </c>
      <c r="O10" s="54" t="s">
        <v>299</v>
      </c>
      <c r="P10" s="55">
        <v>0.03328703703703703</v>
      </c>
      <c r="Q10" s="53"/>
      <c r="R10" s="54">
        <v>7</v>
      </c>
      <c r="S10" s="54" t="s">
        <v>44</v>
      </c>
      <c r="T10" s="55">
        <v>0.21368055555555554</v>
      </c>
    </row>
    <row r="11" spans="2:20" ht="15">
      <c r="B11" s="61">
        <v>28</v>
      </c>
      <c r="C11" s="65">
        <v>0.2212152777777778</v>
      </c>
      <c r="E11" s="79">
        <v>8</v>
      </c>
      <c r="F11" s="18">
        <f>'LEG A'!F11</f>
        <v>0</v>
      </c>
      <c r="G11" s="29"/>
      <c r="H11" s="19" t="e">
        <f>IF('LEG F'!I11&lt;'LEG F'!H2,'LEG F'!I11,'LEG F'!H2)</f>
        <v>#N/A</v>
      </c>
      <c r="I11" s="35" t="e">
        <f>VLOOKUP(E4:E43,$B4:$C43,2,FALSE)</f>
        <v>#N/A</v>
      </c>
      <c r="J11" s="8" t="e">
        <f t="shared" si="0"/>
        <v>#N/A</v>
      </c>
      <c r="K11" s="19" t="e">
        <f>'LEG F'!K11+J11</f>
        <v>#N/A</v>
      </c>
      <c r="L11" s="11"/>
      <c r="M11" s="54">
        <v>8</v>
      </c>
      <c r="N11" s="54" t="s">
        <v>45</v>
      </c>
      <c r="O11" s="54" t="s">
        <v>291</v>
      </c>
      <c r="P11" s="55">
        <v>0.03471064814814817</v>
      </c>
      <c r="Q11" s="53"/>
      <c r="R11" s="54">
        <v>8</v>
      </c>
      <c r="S11" s="54" t="s">
        <v>67</v>
      </c>
      <c r="T11" s="55">
        <v>0.2212152777777778</v>
      </c>
    </row>
    <row r="12" spans="2:20" ht="15">
      <c r="B12" s="61">
        <v>12</v>
      </c>
      <c r="C12" s="65">
        <v>0.22337962962962962</v>
      </c>
      <c r="E12" s="79">
        <v>9</v>
      </c>
      <c r="F12" s="18" t="str">
        <f>'LEG A'!F12</f>
        <v>BARROW MIXED B</v>
      </c>
      <c r="G12" s="29" t="s">
        <v>294</v>
      </c>
      <c r="H12" s="19">
        <f>IF('LEG F'!I12&lt;'LEG F'!H2,'LEG F'!I12,'LEG F'!H2)</f>
        <v>0.1915162037037037</v>
      </c>
      <c r="I12" s="35">
        <f>VLOOKUP(E4:E43,$B4:$C43,2,FALSE)</f>
        <v>0.2265162037037037</v>
      </c>
      <c r="J12" s="8">
        <f t="shared" si="0"/>
        <v>0.035</v>
      </c>
      <c r="K12" s="19">
        <f>'LEG F'!K12+J12</f>
        <v>0.22947916666666668</v>
      </c>
      <c r="L12" s="11"/>
      <c r="M12" s="54">
        <v>9</v>
      </c>
      <c r="N12" s="54" t="s">
        <v>66</v>
      </c>
      <c r="O12" s="54" t="s">
        <v>312</v>
      </c>
      <c r="P12" s="55">
        <v>0.03475694444444444</v>
      </c>
      <c r="Q12" s="53"/>
      <c r="R12" s="54">
        <v>9</v>
      </c>
      <c r="S12" s="54" t="s">
        <v>46</v>
      </c>
      <c r="T12" s="55">
        <v>0.22376157407407407</v>
      </c>
    </row>
    <row r="13" spans="2:20" ht="15">
      <c r="B13" s="61">
        <v>6</v>
      </c>
      <c r="C13" s="65">
        <v>0.22376157407407407</v>
      </c>
      <c r="E13" s="79">
        <v>10</v>
      </c>
      <c r="F13" s="18" t="str">
        <f>'LEG A'!F13</f>
        <v>BARROW MIXED C</v>
      </c>
      <c r="G13" s="29" t="s">
        <v>295</v>
      </c>
      <c r="H13" s="19">
        <f>IF('LEG F'!I13&lt;'LEG F'!H2,'LEG F'!I13,'LEG F'!H2)</f>
        <v>0.21016203703703704</v>
      </c>
      <c r="I13" s="35">
        <f>VLOOKUP(E4:E43,$B4:$C43,2,FALSE)</f>
        <v>0.25689814814814815</v>
      </c>
      <c r="J13" s="8">
        <f t="shared" si="0"/>
        <v>0.04673611111111112</v>
      </c>
      <c r="K13" s="19">
        <f>'LEG F'!K13+J13</f>
        <v>0.2743865740740741</v>
      </c>
      <c r="L13" s="11"/>
      <c r="M13" s="54">
        <v>10</v>
      </c>
      <c r="N13" s="54" t="s">
        <v>48</v>
      </c>
      <c r="O13" s="54" t="s">
        <v>294</v>
      </c>
      <c r="P13" s="55">
        <v>0.035</v>
      </c>
      <c r="Q13" s="53"/>
      <c r="R13" s="100">
        <v>10</v>
      </c>
      <c r="S13" s="100" t="s">
        <v>58</v>
      </c>
      <c r="T13" s="101">
        <v>0.22807870370370367</v>
      </c>
    </row>
    <row r="14" spans="2:20" ht="15">
      <c r="B14" s="61">
        <v>19</v>
      </c>
      <c r="C14" s="65">
        <v>0.224375</v>
      </c>
      <c r="E14" s="79">
        <v>11</v>
      </c>
      <c r="F14" s="18" t="str">
        <f>'LEG A'!F14</f>
        <v>LEICESTER TRI MIXED</v>
      </c>
      <c r="G14" s="29" t="s">
        <v>296</v>
      </c>
      <c r="H14" s="19">
        <f>IF('LEG F'!I14&lt;'LEG F'!H2,'LEG F'!I14,'LEG F'!H2)</f>
        <v>0.21097222222222223</v>
      </c>
      <c r="I14" s="35">
        <f>VLOOKUP(E4:E43,$B4:$C43,2,FALSE)</f>
        <v>0.26439814814814816</v>
      </c>
      <c r="J14" s="8">
        <f t="shared" si="0"/>
        <v>0.05342592592592593</v>
      </c>
      <c r="K14" s="19">
        <f>'LEG F'!K14+J14</f>
        <v>0.275462962962963</v>
      </c>
      <c r="L14" s="11"/>
      <c r="M14" s="54">
        <v>11</v>
      </c>
      <c r="N14" s="54" t="s">
        <v>69</v>
      </c>
      <c r="O14" s="54" t="s">
        <v>315</v>
      </c>
      <c r="P14" s="55">
        <v>0.03530092592592593</v>
      </c>
      <c r="Q14" s="53"/>
      <c r="R14" s="54">
        <v>11</v>
      </c>
      <c r="S14" s="54" t="s">
        <v>69</v>
      </c>
      <c r="T14" s="55">
        <v>0.2289814814814815</v>
      </c>
    </row>
    <row r="15" spans="2:20" ht="15">
      <c r="B15" s="61">
        <v>18</v>
      </c>
      <c r="C15" s="65">
        <v>0.22474537037037037</v>
      </c>
      <c r="E15" s="79">
        <v>12</v>
      </c>
      <c r="F15" s="18" t="str">
        <f>'LEG A'!F15</f>
        <v>FLECKNEY/KIBWORTH A</v>
      </c>
      <c r="G15" s="29" t="s">
        <v>297</v>
      </c>
      <c r="H15" s="19">
        <f>IF('LEG F'!I15&lt;'LEG F'!H2,'LEG F'!I15,'LEG F'!H2)</f>
        <v>0.18620370370370368</v>
      </c>
      <c r="I15" s="35">
        <f>VLOOKUP(E4:E43,$B4:$C43,2,FALSE)</f>
        <v>0.22337962962962962</v>
      </c>
      <c r="J15" s="8">
        <f t="shared" si="0"/>
        <v>0.037175925925925946</v>
      </c>
      <c r="K15" s="19">
        <f>'LEG F'!K15+J15</f>
        <v>0.23398148148148148</v>
      </c>
      <c r="L15" s="11"/>
      <c r="M15" s="54">
        <v>12</v>
      </c>
      <c r="N15" s="54" t="s">
        <v>42</v>
      </c>
      <c r="O15" s="54" t="s">
        <v>287</v>
      </c>
      <c r="P15" s="55">
        <v>0.03543981481481484</v>
      </c>
      <c r="Q15" s="53"/>
      <c r="R15" s="54">
        <v>12</v>
      </c>
      <c r="S15" s="54" t="s">
        <v>48</v>
      </c>
      <c r="T15" s="55">
        <v>0.22947916666666668</v>
      </c>
    </row>
    <row r="16" spans="2:20" ht="15">
      <c r="B16" s="61">
        <v>15</v>
      </c>
      <c r="C16" s="65">
        <v>0.2259722222222222</v>
      </c>
      <c r="E16" s="79">
        <v>13</v>
      </c>
      <c r="F16" s="18" t="str">
        <f>'LEG A'!F16</f>
        <v>FLECKNEY/KIBWORTH B</v>
      </c>
      <c r="G16" s="29" t="s">
        <v>298</v>
      </c>
      <c r="H16" s="19">
        <f>IF('LEG F'!I16&lt;'LEG F'!H2,'LEG F'!I16,'LEG F'!H2)</f>
        <v>0.21636574074074075</v>
      </c>
      <c r="I16" s="35">
        <f>VLOOKUP(E4:E43,$B4:$C43,2,FALSE)</f>
        <v>0.26239583333333333</v>
      </c>
      <c r="J16" s="8">
        <f t="shared" si="0"/>
        <v>0.04603009259259258</v>
      </c>
      <c r="K16" s="19">
        <f>'LEG F'!K16+J16</f>
        <v>0.2881134259259259</v>
      </c>
      <c r="L16" s="11"/>
      <c r="M16" s="54">
        <v>13</v>
      </c>
      <c r="N16" s="54" t="s">
        <v>54</v>
      </c>
      <c r="O16" s="54" t="s">
        <v>300</v>
      </c>
      <c r="P16" s="55">
        <v>0.03653935185185184</v>
      </c>
      <c r="Q16" s="53"/>
      <c r="R16" s="54">
        <v>13</v>
      </c>
      <c r="S16" s="54" t="s">
        <v>59</v>
      </c>
      <c r="T16" s="55">
        <v>0.23187499999999997</v>
      </c>
    </row>
    <row r="17" spans="2:20" ht="15">
      <c r="B17" s="61">
        <v>9</v>
      </c>
      <c r="C17" s="65">
        <v>0.2265162037037037</v>
      </c>
      <c r="E17" s="79">
        <v>14</v>
      </c>
      <c r="F17" s="18" t="str">
        <f>'LEG A'!F17</f>
        <v>WREAKE MENS A</v>
      </c>
      <c r="G17" s="29" t="s">
        <v>299</v>
      </c>
      <c r="H17" s="19">
        <f>IF('LEG F'!I17&lt;'LEG F'!H2,'LEG F'!I17,'LEG F'!H2)</f>
        <v>0.17928240740740742</v>
      </c>
      <c r="I17" s="35">
        <f>VLOOKUP(E4:E43,$B4:$C43,2,FALSE)</f>
        <v>0.21256944444444445</v>
      </c>
      <c r="J17" s="8">
        <f t="shared" si="0"/>
        <v>0.03328703703703703</v>
      </c>
      <c r="K17" s="19">
        <f>'LEG F'!K17+J17</f>
        <v>0.21256944444444445</v>
      </c>
      <c r="L17" s="11"/>
      <c r="M17" s="54">
        <v>14</v>
      </c>
      <c r="N17" s="54" t="s">
        <v>47</v>
      </c>
      <c r="O17" s="54" t="s">
        <v>293</v>
      </c>
      <c r="P17" s="55">
        <v>0.03657407407407409</v>
      </c>
      <c r="Q17" s="53"/>
      <c r="R17" s="54">
        <v>14</v>
      </c>
      <c r="S17" s="54" t="s">
        <v>57</v>
      </c>
      <c r="T17" s="55">
        <v>0.2338310185185185</v>
      </c>
    </row>
    <row r="18" spans="2:20" ht="15">
      <c r="B18" s="61">
        <v>30</v>
      </c>
      <c r="C18" s="65">
        <v>0.2268402777777778</v>
      </c>
      <c r="E18" s="79">
        <v>15</v>
      </c>
      <c r="F18" s="18" t="str">
        <f>'LEG A'!F18</f>
        <v>WREAKE MENS B</v>
      </c>
      <c r="G18" s="29" t="s">
        <v>300</v>
      </c>
      <c r="H18" s="19">
        <f>IF('LEG F'!I18&lt;'LEG F'!H2,'LEG F'!I18,'LEG F'!H2)</f>
        <v>0.18943287037037038</v>
      </c>
      <c r="I18" s="35">
        <f>VLOOKUP(E4:E43,$B4:$C43,2,FALSE)</f>
        <v>0.2259722222222222</v>
      </c>
      <c r="J18" s="8">
        <f t="shared" si="0"/>
        <v>0.03653935185185184</v>
      </c>
      <c r="K18" s="19">
        <f>'LEG F'!K18+J18</f>
        <v>0.24112268518518515</v>
      </c>
      <c r="L18" s="11"/>
      <c r="M18" s="54">
        <v>15</v>
      </c>
      <c r="N18" s="54" t="s">
        <v>51</v>
      </c>
      <c r="O18" s="54" t="s">
        <v>297</v>
      </c>
      <c r="P18" s="55">
        <v>0.037175925925925946</v>
      </c>
      <c r="Q18" s="53"/>
      <c r="R18" s="54">
        <v>15</v>
      </c>
      <c r="S18" s="54" t="s">
        <v>51</v>
      </c>
      <c r="T18" s="55">
        <v>0.23398148148148148</v>
      </c>
    </row>
    <row r="19" spans="2:20" ht="15">
      <c r="B19" s="61">
        <v>20</v>
      </c>
      <c r="C19" s="65">
        <v>0.2286574074074074</v>
      </c>
      <c r="E19" s="79">
        <v>16</v>
      </c>
      <c r="F19" s="18" t="str">
        <f>'LEG A'!F19</f>
        <v>WREAKE LADIES A</v>
      </c>
      <c r="G19" s="29" t="s">
        <v>301</v>
      </c>
      <c r="H19" s="19">
        <f>IF('LEG F'!I19&lt;'LEG F'!H2,'LEG F'!I19,'LEG F'!H2)</f>
        <v>0.2063773148148148</v>
      </c>
      <c r="I19" s="35">
        <f>VLOOKUP(E4:E43,$B4:$C43,2,FALSE)</f>
        <v>0.24650462962962963</v>
      </c>
      <c r="J19" s="8">
        <f t="shared" si="0"/>
        <v>0.040127314814814824</v>
      </c>
      <c r="K19" s="19">
        <f>'LEG F'!K19+J19</f>
        <v>0.2630092592592592</v>
      </c>
      <c r="L19" s="11"/>
      <c r="M19" s="54">
        <v>16</v>
      </c>
      <c r="N19" s="54" t="s">
        <v>43</v>
      </c>
      <c r="O19" s="54" t="s">
        <v>289</v>
      </c>
      <c r="P19" s="55">
        <v>0.03744212962962962</v>
      </c>
      <c r="Q19" s="53"/>
      <c r="R19" s="54">
        <v>16</v>
      </c>
      <c r="S19" s="54" t="s">
        <v>42</v>
      </c>
      <c r="T19" s="55">
        <v>0.23730324074074077</v>
      </c>
    </row>
    <row r="20" spans="2:20" ht="15">
      <c r="B20" s="61">
        <v>1</v>
      </c>
      <c r="C20" s="65">
        <v>0.23231481481481484</v>
      </c>
      <c r="E20" s="79">
        <v>17</v>
      </c>
      <c r="F20" s="18" t="str">
        <f>'LEG A'!F20</f>
        <v>WREAKE LADIES B</v>
      </c>
      <c r="G20" s="29" t="s">
        <v>302</v>
      </c>
      <c r="H20" s="19">
        <f>IF('LEG F'!I20&lt;'LEG F'!H2,'LEG F'!I20,'LEG F'!H2)</f>
        <v>0.2334375</v>
      </c>
      <c r="I20" s="35">
        <f>VLOOKUP(E4:E43,$B4:$C43,2,FALSE)</f>
        <v>0.2821064814814815</v>
      </c>
      <c r="J20" s="8">
        <f t="shared" si="0"/>
        <v>0.048668981481481494</v>
      </c>
      <c r="K20" s="19">
        <f>'LEG F'!K20+J20</f>
        <v>0.3171412037037037</v>
      </c>
      <c r="L20" s="11"/>
      <c r="M20" s="54">
        <v>17</v>
      </c>
      <c r="N20" s="54" t="s">
        <v>75</v>
      </c>
      <c r="O20" s="54" t="s">
        <v>321</v>
      </c>
      <c r="P20" s="55">
        <v>0.03783564814814819</v>
      </c>
      <c r="Q20" s="53"/>
      <c r="R20" s="54">
        <v>17</v>
      </c>
      <c r="S20" s="54" t="s">
        <v>74</v>
      </c>
      <c r="T20" s="55">
        <v>0.24013888888888885</v>
      </c>
    </row>
    <row r="21" spans="2:20" ht="15">
      <c r="B21" s="61">
        <v>29</v>
      </c>
      <c r="C21" s="65">
        <v>0.23275462962962964</v>
      </c>
      <c r="E21" s="79">
        <v>18</v>
      </c>
      <c r="F21" s="18" t="str">
        <f>'LEG A'!F21</f>
        <v>BIRSTALL MEN</v>
      </c>
      <c r="G21" s="29" t="s">
        <v>303</v>
      </c>
      <c r="H21" s="19">
        <f>IF('LEG F'!I21&lt;'LEG F'!H2,'LEG F'!I21,'LEG F'!H2)</f>
        <v>0.18524305555555556</v>
      </c>
      <c r="I21" s="35">
        <f>VLOOKUP(E4:E43,$B4:$C43,2,FALSE)</f>
        <v>0.22474537037037037</v>
      </c>
      <c r="J21" s="8">
        <f t="shared" si="0"/>
        <v>0.03950231481481481</v>
      </c>
      <c r="K21" s="19">
        <f>'LEG F'!K21+J21</f>
        <v>0.2338310185185185</v>
      </c>
      <c r="L21" s="11"/>
      <c r="M21" s="54">
        <v>18</v>
      </c>
      <c r="N21" s="54" t="s">
        <v>71</v>
      </c>
      <c r="O21" s="54" t="s">
        <v>317</v>
      </c>
      <c r="P21" s="55">
        <v>0.03792824074074069</v>
      </c>
      <c r="Q21" s="53"/>
      <c r="R21" s="54">
        <v>18</v>
      </c>
      <c r="S21" s="54" t="s">
        <v>66</v>
      </c>
      <c r="T21" s="55">
        <v>0.24106481481481476</v>
      </c>
    </row>
    <row r="22" spans="2:20" ht="15">
      <c r="B22" s="61">
        <v>27</v>
      </c>
      <c r="C22" s="65">
        <v>0.2340509259259259</v>
      </c>
      <c r="E22" s="79">
        <v>19</v>
      </c>
      <c r="F22" s="18" t="str">
        <f>'LEG A'!F22</f>
        <v>ROADHOGGS MEN</v>
      </c>
      <c r="G22" s="29" t="s">
        <v>304</v>
      </c>
      <c r="H22" s="19">
        <f>IF('LEG F'!I22&lt;'LEG F'!H2,'LEG F'!I22,'LEG F'!H2)</f>
        <v>0.18628472222222223</v>
      </c>
      <c r="I22" s="35">
        <f>VLOOKUP(E4:E43,$B4:$C43,2,FALSE)</f>
        <v>0.224375</v>
      </c>
      <c r="J22" s="8">
        <f t="shared" si="0"/>
        <v>0.038090277777777765</v>
      </c>
      <c r="K22" s="19">
        <f>'LEG F'!K22+J22</f>
        <v>0.22807870370370367</v>
      </c>
      <c r="L22" s="11"/>
      <c r="M22" s="54">
        <v>19</v>
      </c>
      <c r="N22" s="54" t="s">
        <v>68</v>
      </c>
      <c r="O22" s="54" t="s">
        <v>314</v>
      </c>
      <c r="P22" s="55">
        <v>0.03793981481481484</v>
      </c>
      <c r="Q22" s="53"/>
      <c r="R22" s="54">
        <v>19</v>
      </c>
      <c r="S22" s="54" t="s">
        <v>54</v>
      </c>
      <c r="T22" s="55">
        <v>0.24112268518518515</v>
      </c>
    </row>
    <row r="23" spans="2:20" ht="15">
      <c r="B23" s="61">
        <v>35</v>
      </c>
      <c r="C23" s="65">
        <v>0.23599537037037036</v>
      </c>
      <c r="E23" s="79">
        <v>20</v>
      </c>
      <c r="F23" s="18" t="str">
        <f>'LEG A'!F23</f>
        <v>WEST END MIXED A</v>
      </c>
      <c r="G23" s="29" t="s">
        <v>305</v>
      </c>
      <c r="H23" s="19">
        <f>IF('LEG F'!I23&lt;'LEG F'!H2,'LEG F'!I23,'LEG F'!H2)</f>
        <v>0.18949074074074077</v>
      </c>
      <c r="I23" s="35">
        <f>VLOOKUP(E4:E43,$B4:$C43,2,FALSE)</f>
        <v>0.2286574074074074</v>
      </c>
      <c r="J23" s="8">
        <f t="shared" si="0"/>
        <v>0.03916666666666663</v>
      </c>
      <c r="K23" s="19">
        <f>'LEG F'!K23+J23</f>
        <v>0.23187499999999997</v>
      </c>
      <c r="L23" s="11"/>
      <c r="M23" s="100">
        <v>20</v>
      </c>
      <c r="N23" s="100" t="s">
        <v>58</v>
      </c>
      <c r="O23" s="100" t="s">
        <v>304</v>
      </c>
      <c r="P23" s="101">
        <v>0.038090277777777765</v>
      </c>
      <c r="Q23" s="53"/>
      <c r="R23" s="54">
        <v>20</v>
      </c>
      <c r="S23" s="54" t="s">
        <v>68</v>
      </c>
      <c r="T23" s="55">
        <v>0.24644675925925924</v>
      </c>
    </row>
    <row r="24" spans="2:20" ht="15">
      <c r="B24" s="61">
        <v>7</v>
      </c>
      <c r="C24" s="65">
        <v>0.2361689814814815</v>
      </c>
      <c r="E24" s="79">
        <v>21</v>
      </c>
      <c r="F24" s="18" t="str">
        <f>'LEG A'!F24</f>
        <v>WEST END MIXED B</v>
      </c>
      <c r="G24" s="29" t="s">
        <v>306</v>
      </c>
      <c r="H24" s="19">
        <f>IF('LEG F'!I24&lt;'LEG F'!H2,'LEG F'!I24,'LEG F'!H2)</f>
        <v>0.20061342592592593</v>
      </c>
      <c r="I24" s="35">
        <f>VLOOKUP(E4:E43,$B4:$C43,2,FALSE)</f>
        <v>0.2461574074074074</v>
      </c>
      <c r="J24" s="8">
        <f t="shared" si="0"/>
        <v>0.04554398148148148</v>
      </c>
      <c r="K24" s="19">
        <f>'LEG F'!K24+J24</f>
        <v>0.26252314814814814</v>
      </c>
      <c r="L24" s="11"/>
      <c r="M24" s="54">
        <v>21</v>
      </c>
      <c r="N24" s="54" t="s">
        <v>46</v>
      </c>
      <c r="O24" s="54" t="s">
        <v>292</v>
      </c>
      <c r="P24" s="55">
        <v>0.03831018518518517</v>
      </c>
      <c r="Q24" s="53"/>
      <c r="R24" s="54">
        <v>21</v>
      </c>
      <c r="S24" s="54" t="s">
        <v>75</v>
      </c>
      <c r="T24" s="55">
        <v>0.2560763888888889</v>
      </c>
    </row>
    <row r="25" spans="2:20" ht="15">
      <c r="B25" s="61">
        <v>22</v>
      </c>
      <c r="C25" s="65">
        <v>0.24105324074074075</v>
      </c>
      <c r="E25" s="79">
        <v>22</v>
      </c>
      <c r="F25" s="18" t="str">
        <f>'LEG A'!F25</f>
        <v>WEST END MIXED C</v>
      </c>
      <c r="G25" s="29" t="s">
        <v>307</v>
      </c>
      <c r="H25" s="19">
        <f>IF('LEG F'!I25&lt;'LEG F'!H2,'LEG F'!I25,'LEG F'!H2)</f>
        <v>0.20237268518518517</v>
      </c>
      <c r="I25" s="35">
        <f>VLOOKUP(E4:E43,$B4:$C43,2,FALSE)</f>
        <v>0.24105324074074075</v>
      </c>
      <c r="J25" s="8">
        <f t="shared" si="0"/>
        <v>0.03868055555555558</v>
      </c>
      <c r="K25" s="19">
        <f>'LEG F'!K25+J25</f>
        <v>0.2600810185185185</v>
      </c>
      <c r="L25" s="11"/>
      <c r="M25" s="54">
        <v>22</v>
      </c>
      <c r="N25" s="54" t="s">
        <v>61</v>
      </c>
      <c r="O25" s="54" t="s">
        <v>307</v>
      </c>
      <c r="P25" s="55">
        <v>0.03868055555555558</v>
      </c>
      <c r="Q25" s="53"/>
      <c r="R25" s="54">
        <v>22</v>
      </c>
      <c r="S25" s="54" t="s">
        <v>71</v>
      </c>
      <c r="T25" s="55">
        <v>0.2573263888888888</v>
      </c>
    </row>
    <row r="26" spans="2:20" ht="15">
      <c r="B26" s="61">
        <v>36</v>
      </c>
      <c r="C26" s="65">
        <v>0.24130787037037038</v>
      </c>
      <c r="E26" s="79">
        <v>23</v>
      </c>
      <c r="F26" s="18" t="str">
        <f>'LEG A'!F26</f>
        <v>WEST END MIXED D</v>
      </c>
      <c r="G26" s="29" t="s">
        <v>308</v>
      </c>
      <c r="H26" s="19">
        <f>IF('LEG F'!I26&lt;'LEG F'!H2,'LEG F'!I26,'LEG F'!H2)</f>
        <v>0.20601851851851852</v>
      </c>
      <c r="I26" s="35">
        <f>VLOOKUP(E4:E43,$B4:$C43,2,FALSE)</f>
        <v>0.2505439814814815</v>
      </c>
      <c r="J26" s="8">
        <f t="shared" si="0"/>
        <v>0.044525462962962975</v>
      </c>
      <c r="K26" s="19">
        <f>'LEG F'!K26+J26</f>
        <v>0.25984953703703706</v>
      </c>
      <c r="L26" s="11"/>
      <c r="M26" s="54">
        <v>23</v>
      </c>
      <c r="N26" s="54" t="s">
        <v>59</v>
      </c>
      <c r="O26" s="54" t="s">
        <v>305</v>
      </c>
      <c r="P26" s="55">
        <v>0.03916666666666663</v>
      </c>
      <c r="Q26" s="53"/>
      <c r="R26" s="54">
        <v>23</v>
      </c>
      <c r="S26" s="54" t="s">
        <v>43</v>
      </c>
      <c r="T26" s="55">
        <v>0.25979166666666664</v>
      </c>
    </row>
    <row r="27" spans="2:20" ht="15">
      <c r="B27" s="61">
        <v>32</v>
      </c>
      <c r="C27" s="65">
        <v>0.24187499999999998</v>
      </c>
      <c r="E27" s="79">
        <v>24</v>
      </c>
      <c r="F27" s="18" t="str">
        <f>'LEG A'!F27</f>
        <v>SHEPSHED MEN</v>
      </c>
      <c r="G27" s="29" t="s">
        <v>309</v>
      </c>
      <c r="H27" s="19">
        <f>IF('LEG F'!I27&lt;'LEG F'!H2,'LEG F'!I27,'LEG F'!H2)</f>
        <v>0.18069444444444446</v>
      </c>
      <c r="I27" s="35">
        <f>VLOOKUP(E4:E43,$B4:$C43,2,FALSE)</f>
        <v>0.21201388888888886</v>
      </c>
      <c r="J27" s="8">
        <f t="shared" si="0"/>
        <v>0.0313194444444444</v>
      </c>
      <c r="K27" s="19">
        <f>'LEG F'!K27+J27</f>
        <v>0.21201388888888886</v>
      </c>
      <c r="L27" s="11"/>
      <c r="M27" s="54">
        <v>24</v>
      </c>
      <c r="N27" s="54" t="s">
        <v>74</v>
      </c>
      <c r="O27" s="54" t="s">
        <v>320</v>
      </c>
      <c r="P27" s="55">
        <v>0.03947916666666665</v>
      </c>
      <c r="Q27" s="53"/>
      <c r="R27" s="54">
        <v>24</v>
      </c>
      <c r="S27" s="54" t="s">
        <v>62</v>
      </c>
      <c r="T27" s="55">
        <v>0.25984953703703706</v>
      </c>
    </row>
    <row r="28" spans="2:20" ht="15">
      <c r="B28" s="61">
        <v>21</v>
      </c>
      <c r="C28" s="65">
        <v>0.2461574074074074</v>
      </c>
      <c r="E28" s="79">
        <v>25</v>
      </c>
      <c r="F28" s="18" t="str">
        <f>'LEG A'!F28</f>
        <v>SHEPSHED MIXED</v>
      </c>
      <c r="G28" s="29" t="s">
        <v>310</v>
      </c>
      <c r="H28" s="19">
        <f>IF('LEG F'!I28&lt;'LEG F'!H2,'LEG F'!I28,'LEG F'!H2)</f>
        <v>0.2334490740740741</v>
      </c>
      <c r="I28" s="35">
        <f>VLOOKUP(E4:E43,$B4:$C43,2,FALSE)</f>
        <v>0.2773263888888889</v>
      </c>
      <c r="J28" s="8">
        <f t="shared" si="0"/>
        <v>0.0438773148148148</v>
      </c>
      <c r="K28" s="19">
        <f>'LEG F'!K28+J28</f>
        <v>0.29652777777777783</v>
      </c>
      <c r="L28" s="11"/>
      <c r="M28" s="54">
        <v>25</v>
      </c>
      <c r="N28" s="54" t="s">
        <v>57</v>
      </c>
      <c r="O28" s="54" t="s">
        <v>303</v>
      </c>
      <c r="P28" s="55">
        <v>0.03950231481481481</v>
      </c>
      <c r="Q28" s="53"/>
      <c r="R28" s="54">
        <v>25</v>
      </c>
      <c r="S28" s="54" t="s">
        <v>61</v>
      </c>
      <c r="T28" s="55">
        <v>0.2600810185185185</v>
      </c>
    </row>
    <row r="29" spans="2:20" ht="15">
      <c r="B29" s="61">
        <v>16</v>
      </c>
      <c r="C29" s="65">
        <v>0.24650462962962963</v>
      </c>
      <c r="E29" s="79">
        <v>26</v>
      </c>
      <c r="F29" s="18" t="str">
        <f>'LEG A'!F29</f>
        <v>OWLS MEN</v>
      </c>
      <c r="G29" s="29" t="s">
        <v>311</v>
      </c>
      <c r="H29" s="19">
        <f>IF('LEG F'!I29&lt;'LEG F'!H2,'LEG F'!I29,'LEG F'!H2)</f>
        <v>0.1794675925925926</v>
      </c>
      <c r="I29" s="35">
        <f>VLOOKUP(E4:E43,$B4:$C43,2,FALSE)</f>
        <v>0.2125</v>
      </c>
      <c r="J29" s="8">
        <f t="shared" si="0"/>
        <v>0.0330324074074074</v>
      </c>
      <c r="K29" s="19">
        <f>'LEG F'!K29+J29</f>
        <v>0.2125</v>
      </c>
      <c r="L29" s="11"/>
      <c r="M29" s="54">
        <v>26</v>
      </c>
      <c r="N29" s="54" t="s">
        <v>55</v>
      </c>
      <c r="O29" s="54" t="s">
        <v>301</v>
      </c>
      <c r="P29" s="55">
        <v>0.040127314814814824</v>
      </c>
      <c r="Q29" s="53"/>
      <c r="R29" s="54">
        <v>26</v>
      </c>
      <c r="S29" s="54" t="s">
        <v>60</v>
      </c>
      <c r="T29" s="55">
        <v>0.26252314814814814</v>
      </c>
    </row>
    <row r="30" spans="2:20" ht="15">
      <c r="B30" s="61">
        <v>3</v>
      </c>
      <c r="C30" s="65">
        <v>0.24687499999999998</v>
      </c>
      <c r="E30" s="79">
        <v>27</v>
      </c>
      <c r="F30" s="18" t="str">
        <f>'LEG A'!F30</f>
        <v>OWLS MIXED</v>
      </c>
      <c r="G30" s="29" t="s">
        <v>312</v>
      </c>
      <c r="H30" s="19">
        <f>IF('LEG F'!I30&lt;'LEG F'!H2,'LEG F'!I30,'LEG F'!H2)</f>
        <v>0.19929398148148147</v>
      </c>
      <c r="I30" s="35">
        <f>VLOOKUP(E4:E43,$B4:$C43,2,FALSE)</f>
        <v>0.2340509259259259</v>
      </c>
      <c r="J30" s="8">
        <f t="shared" si="0"/>
        <v>0.03475694444444444</v>
      </c>
      <c r="K30" s="19">
        <f>'LEG F'!K30+J30</f>
        <v>0.24106481481481476</v>
      </c>
      <c r="L30" s="11"/>
      <c r="M30" s="54">
        <v>27</v>
      </c>
      <c r="N30" s="54" t="s">
        <v>64</v>
      </c>
      <c r="O30" s="54" t="s">
        <v>310</v>
      </c>
      <c r="P30" s="55">
        <v>0.0438773148148148</v>
      </c>
      <c r="Q30" s="53"/>
      <c r="R30" s="54">
        <v>27</v>
      </c>
      <c r="S30" s="54" t="s">
        <v>55</v>
      </c>
      <c r="T30" s="55">
        <v>0.2630092592592592</v>
      </c>
    </row>
    <row r="31" spans="2:20" ht="15">
      <c r="B31" s="61">
        <v>23</v>
      </c>
      <c r="C31" s="65">
        <v>0.2505439814814815</v>
      </c>
      <c r="E31" s="79">
        <v>28</v>
      </c>
      <c r="F31" s="18" t="str">
        <f>'LEG A'!F31</f>
        <v>HUNCOTE MIXED A</v>
      </c>
      <c r="G31" s="29" t="s">
        <v>313</v>
      </c>
      <c r="H31" s="19">
        <f>IF('LEG F'!I31&lt;'LEG F'!H2,'LEG F'!I31,'LEG F'!H2)</f>
        <v>0.18866898148148148</v>
      </c>
      <c r="I31" s="35">
        <f>VLOOKUP(E4:E43,$B4:$C43,2,FALSE)</f>
        <v>0.2212152777777778</v>
      </c>
      <c r="J31" s="8">
        <f t="shared" si="0"/>
        <v>0.03254629629629632</v>
      </c>
      <c r="K31" s="19">
        <f>'LEG F'!K31+J31</f>
        <v>0.2212152777777778</v>
      </c>
      <c r="L31" s="11"/>
      <c r="M31" s="54">
        <v>28</v>
      </c>
      <c r="N31" s="54" t="s">
        <v>62</v>
      </c>
      <c r="O31" s="54" t="s">
        <v>308</v>
      </c>
      <c r="P31" s="55">
        <v>0.044525462962962975</v>
      </c>
      <c r="Q31" s="53"/>
      <c r="R31" s="54">
        <v>28</v>
      </c>
      <c r="S31" s="54" t="s">
        <v>47</v>
      </c>
      <c r="T31" s="55">
        <v>0.2654398148148148</v>
      </c>
    </row>
    <row r="32" spans="2:20" ht="15">
      <c r="B32" s="62">
        <v>10</v>
      </c>
      <c r="C32" s="65">
        <v>0.25689814814814815</v>
      </c>
      <c r="E32" s="79">
        <v>29</v>
      </c>
      <c r="F32" s="18" t="str">
        <f>'LEG A'!F32</f>
        <v>HUNCOTE MIXED B</v>
      </c>
      <c r="G32" s="29" t="s">
        <v>314</v>
      </c>
      <c r="H32" s="19">
        <f>IF('LEG F'!I32&lt;'LEG F'!H2,'LEG F'!I32,'LEG F'!H2)</f>
        <v>0.1948148148148148</v>
      </c>
      <c r="I32" s="35">
        <f>VLOOKUP(E4:E43,$B4:$C43,2,FALSE)</f>
        <v>0.23275462962962964</v>
      </c>
      <c r="J32" s="8">
        <f t="shared" si="0"/>
        <v>0.03793981481481484</v>
      </c>
      <c r="K32" s="19">
        <f>'LEG F'!K32+J32</f>
        <v>0.24644675925925924</v>
      </c>
      <c r="L32" s="11"/>
      <c r="M32" s="54">
        <v>29</v>
      </c>
      <c r="N32" s="54" t="s">
        <v>60</v>
      </c>
      <c r="O32" s="54" t="s">
        <v>306</v>
      </c>
      <c r="P32" s="55">
        <v>0.04554398148148148</v>
      </c>
      <c r="R32" s="54">
        <v>29</v>
      </c>
      <c r="S32" s="54" t="s">
        <v>49</v>
      </c>
      <c r="T32" s="55">
        <v>0.2743865740740741</v>
      </c>
    </row>
    <row r="33" spans="2:20" ht="15">
      <c r="B33" s="62">
        <v>13</v>
      </c>
      <c r="C33" s="65">
        <v>0.26239583333333333</v>
      </c>
      <c r="E33" s="79">
        <v>30</v>
      </c>
      <c r="F33" s="18" t="str">
        <f>'LEG A'!F33</f>
        <v>DESFORD MEN</v>
      </c>
      <c r="G33" s="29" t="s">
        <v>315</v>
      </c>
      <c r="H33" s="19">
        <f>IF('LEG F'!I33&lt;'LEG F'!H2,'LEG F'!I33,'LEG F'!H2)</f>
        <v>0.19153935185185186</v>
      </c>
      <c r="I33" s="35">
        <f>VLOOKUP(E4:E43,$B4:$C43,2,FALSE)</f>
        <v>0.2268402777777778</v>
      </c>
      <c r="J33" s="8">
        <f t="shared" si="0"/>
        <v>0.03530092592592593</v>
      </c>
      <c r="K33" s="19">
        <f>'LEG F'!K33+J33</f>
        <v>0.2289814814814815</v>
      </c>
      <c r="L33" s="11"/>
      <c r="M33" s="54">
        <v>30</v>
      </c>
      <c r="N33" s="54" t="s">
        <v>52</v>
      </c>
      <c r="O33" s="54" t="s">
        <v>298</v>
      </c>
      <c r="P33" s="55">
        <v>0.04603009259259258</v>
      </c>
      <c r="R33" s="54">
        <v>30</v>
      </c>
      <c r="S33" s="54" t="s">
        <v>50</v>
      </c>
      <c r="T33" s="55">
        <v>0.275462962962963</v>
      </c>
    </row>
    <row r="34" spans="2:20" ht="15">
      <c r="B34" s="62">
        <v>11</v>
      </c>
      <c r="C34" s="65">
        <v>0.26439814814814816</v>
      </c>
      <c r="E34" s="79">
        <v>31</v>
      </c>
      <c r="F34" s="18" t="str">
        <f>'LEG A'!F34</f>
        <v>DESFORD MIXED A</v>
      </c>
      <c r="G34" s="29" t="s">
        <v>316</v>
      </c>
      <c r="H34" s="19">
        <f>IF('LEG F'!I34&lt;'LEG F'!H2,'LEG F'!I34,'LEG F'!H2)</f>
        <v>0.21597222222222223</v>
      </c>
      <c r="I34" s="35">
        <f>VLOOKUP(E4:E43,$B4:$C43,2,FALSE)</f>
        <v>0.2717361111111111</v>
      </c>
      <c r="J34" s="8">
        <f t="shared" si="0"/>
        <v>0.05576388888888889</v>
      </c>
      <c r="K34" s="19">
        <f>'LEG F'!K34+J34</f>
        <v>0.2880787037037037</v>
      </c>
      <c r="L34" s="11"/>
      <c r="M34" s="54">
        <v>31</v>
      </c>
      <c r="N34" s="54" t="s">
        <v>72</v>
      </c>
      <c r="O34" s="54" t="s">
        <v>318</v>
      </c>
      <c r="P34" s="55">
        <v>0.0463773148148148</v>
      </c>
      <c r="R34" s="54">
        <v>31</v>
      </c>
      <c r="S34" s="54" t="s">
        <v>70</v>
      </c>
      <c r="T34" s="55">
        <v>0.2880787037037037</v>
      </c>
    </row>
    <row r="35" spans="2:20" ht="15">
      <c r="B35" s="62">
        <v>31</v>
      </c>
      <c r="C35" s="65">
        <v>0.2717361111111111</v>
      </c>
      <c r="E35" s="79">
        <v>32</v>
      </c>
      <c r="F35" s="18" t="str">
        <f>'LEG A'!F35</f>
        <v>DESFORD MIXED B</v>
      </c>
      <c r="G35" s="29" t="s">
        <v>317</v>
      </c>
      <c r="H35" s="19">
        <f>IF('LEG F'!I35&lt;'LEG F'!H2,'LEG F'!I35,'LEG F'!H2)</f>
        <v>0.20394675925925929</v>
      </c>
      <c r="I35" s="35">
        <f>VLOOKUP(E4:E43,$B4:$C43,2,FALSE)</f>
        <v>0.24187499999999998</v>
      </c>
      <c r="J35" s="8">
        <f t="shared" si="0"/>
        <v>0.03792824074074069</v>
      </c>
      <c r="K35" s="19">
        <f>'LEG F'!K35+J35</f>
        <v>0.2573263888888888</v>
      </c>
      <c r="L35" s="11"/>
      <c r="M35" s="54">
        <v>32</v>
      </c>
      <c r="N35" s="54" t="s">
        <v>49</v>
      </c>
      <c r="O35" s="54" t="s">
        <v>295</v>
      </c>
      <c r="P35" s="55">
        <v>0.04673611111111112</v>
      </c>
      <c r="R35" s="54">
        <v>32</v>
      </c>
      <c r="S35" s="54" t="s">
        <v>52</v>
      </c>
      <c r="T35" s="55">
        <v>0.2881134259259259</v>
      </c>
    </row>
    <row r="36" spans="2:20" ht="15">
      <c r="B36" s="62">
        <v>33</v>
      </c>
      <c r="C36" s="65">
        <v>0.2743865740740741</v>
      </c>
      <c r="E36" s="79">
        <v>33</v>
      </c>
      <c r="F36" s="18" t="str">
        <f>'LEG A'!F36</f>
        <v>BIRSTALL MIXED</v>
      </c>
      <c r="G36" s="29" t="s">
        <v>318</v>
      </c>
      <c r="H36" s="19">
        <f>IF('LEG F'!I36&lt;'LEG F'!H2,'LEG F'!I36,'LEG F'!H2)</f>
        <v>0.22800925925925927</v>
      </c>
      <c r="I36" s="35">
        <f>VLOOKUP(E4:E43,$B4:$C43,2,FALSE)</f>
        <v>0.2743865740740741</v>
      </c>
      <c r="J36" s="8">
        <f t="shared" si="0"/>
        <v>0.0463773148148148</v>
      </c>
      <c r="K36" s="19">
        <f>'LEG F'!K36+J36</f>
        <v>0.2900231481481481</v>
      </c>
      <c r="L36" s="11"/>
      <c r="M36" s="54">
        <v>33</v>
      </c>
      <c r="N36" s="54" t="s">
        <v>56</v>
      </c>
      <c r="O36" s="54" t="s">
        <v>302</v>
      </c>
      <c r="P36" s="55">
        <v>0.048668981481481494</v>
      </c>
      <c r="R36" s="54">
        <v>33</v>
      </c>
      <c r="S36" s="54" t="s">
        <v>72</v>
      </c>
      <c r="T36" s="55">
        <v>0.2900231481481481</v>
      </c>
    </row>
    <row r="37" spans="2:20" ht="15">
      <c r="B37" s="62">
        <v>25</v>
      </c>
      <c r="C37" s="65">
        <v>0.2773263888888889</v>
      </c>
      <c r="E37" s="79">
        <v>34</v>
      </c>
      <c r="F37" s="18" t="str">
        <f>'LEG A'!F37</f>
        <v>HARBOROUGH MEN</v>
      </c>
      <c r="G37" s="29" t="s">
        <v>319</v>
      </c>
      <c r="H37" s="19">
        <f>IF('LEG F'!I37&lt;'LEG F'!H2,'LEG F'!I37,'LEG F'!H2)</f>
        <v>0.17149305555555558</v>
      </c>
      <c r="I37" s="35">
        <f>VLOOKUP(E4:E43,$B4:$C43,2,FALSE)</f>
        <v>0.20158564814814817</v>
      </c>
      <c r="J37" s="8">
        <f t="shared" si="0"/>
        <v>0.030092592592592587</v>
      </c>
      <c r="K37" s="19">
        <f>'LEG F'!K37+J37</f>
        <v>0.20158564814814817</v>
      </c>
      <c r="L37" s="11"/>
      <c r="M37" s="54">
        <v>34</v>
      </c>
      <c r="N37" s="54" t="s">
        <v>50</v>
      </c>
      <c r="O37" s="54" t="s">
        <v>296</v>
      </c>
      <c r="P37" s="55">
        <v>0.05342592592592593</v>
      </c>
      <c r="R37" s="54">
        <v>34</v>
      </c>
      <c r="S37" s="54" t="s">
        <v>64</v>
      </c>
      <c r="T37" s="55">
        <v>0.29652777777777783</v>
      </c>
    </row>
    <row r="38" spans="2:20" ht="15">
      <c r="B38" s="62">
        <v>17</v>
      </c>
      <c r="C38" s="65">
        <v>0.2821064814814815</v>
      </c>
      <c r="E38" s="79">
        <v>35</v>
      </c>
      <c r="F38" s="18" t="str">
        <f>'LEG A'!F38</f>
        <v>HARBOROUGH MIXED</v>
      </c>
      <c r="G38" s="29" t="s">
        <v>320</v>
      </c>
      <c r="H38" s="19">
        <f>IF('LEG F'!I38&lt;'LEG F'!H2,'LEG F'!I38,'LEG F'!H2)</f>
        <v>0.1965162037037037</v>
      </c>
      <c r="I38" s="35">
        <f>VLOOKUP(E4:E43,$B4:$C43,2,FALSE)</f>
        <v>0.23599537037037036</v>
      </c>
      <c r="J38" s="8">
        <f t="shared" si="0"/>
        <v>0.03947916666666665</v>
      </c>
      <c r="K38" s="19">
        <f>'LEG F'!K38+J38</f>
        <v>0.24013888888888885</v>
      </c>
      <c r="L38" s="11"/>
      <c r="M38" s="54">
        <v>35</v>
      </c>
      <c r="N38" s="54" t="s">
        <v>70</v>
      </c>
      <c r="O38" s="54" t="s">
        <v>316</v>
      </c>
      <c r="P38" s="55">
        <v>0.05576388888888889</v>
      </c>
      <c r="R38" s="54">
        <v>35</v>
      </c>
      <c r="S38" s="54" t="s">
        <v>56</v>
      </c>
      <c r="T38" s="55">
        <v>0.3171412037037037</v>
      </c>
    </row>
    <row r="39" spans="2:20" ht="15">
      <c r="B39" s="62"/>
      <c r="C39" s="65"/>
      <c r="E39" s="79">
        <v>36</v>
      </c>
      <c r="F39" s="18" t="str">
        <f>'LEG A'!F39</f>
        <v>HEMITAGE ODDS</v>
      </c>
      <c r="G39" s="29" t="s">
        <v>321</v>
      </c>
      <c r="H39" s="19">
        <f>IF('LEG F'!I39&lt;'LEG F'!H2,'LEG F'!I39,'LEG F'!H2)</f>
        <v>0.2034722222222222</v>
      </c>
      <c r="I39" s="35">
        <f>VLOOKUP(E4:E43,$B4:$C43,2,FALSE)</f>
        <v>0.24130787037037038</v>
      </c>
      <c r="J39" s="8">
        <f t="shared" si="0"/>
        <v>0.03783564814814819</v>
      </c>
      <c r="K39" s="19">
        <f>'LEG F'!K39+J39</f>
        <v>0.2560763888888889</v>
      </c>
      <c r="L39" s="11"/>
      <c r="M39" s="54">
        <v>36</v>
      </c>
      <c r="N39" s="54">
        <v>0</v>
      </c>
      <c r="O39" s="54"/>
      <c r="P39" s="55" t="e">
        <v>#N/A</v>
      </c>
      <c r="R39" s="54">
        <v>36</v>
      </c>
      <c r="S39" s="54">
        <v>0</v>
      </c>
      <c r="T39" s="55" t="e">
        <v>#N/A</v>
      </c>
    </row>
    <row r="40" spans="2:20" ht="15">
      <c r="B40" s="62"/>
      <c r="C40" s="65"/>
      <c r="E40" s="79">
        <v>37</v>
      </c>
      <c r="F40" s="18">
        <f>'LEG A'!F40</f>
        <v>0</v>
      </c>
      <c r="G40" s="29"/>
      <c r="H40" s="19" t="e">
        <f>IF('LEG F'!I40&lt;'LEG F'!H2,'LEG F'!I40,'LEG F'!H2)</f>
        <v>#N/A</v>
      </c>
      <c r="I40" s="35" t="e">
        <f>VLOOKUP(E4:E43,$B4:$C43,2,FALSE)</f>
        <v>#N/A</v>
      </c>
      <c r="J40" s="8" t="e">
        <f t="shared" si="0"/>
        <v>#N/A</v>
      </c>
      <c r="K40" s="19" t="e">
        <f>'LEG F'!K40+J40</f>
        <v>#N/A</v>
      </c>
      <c r="L40" s="11"/>
      <c r="M40" s="54">
        <v>37</v>
      </c>
      <c r="N40" s="54">
        <v>0</v>
      </c>
      <c r="O40" s="54"/>
      <c r="P40" s="55" t="e">
        <v>#N/A</v>
      </c>
      <c r="R40" s="54">
        <v>37</v>
      </c>
      <c r="S40" s="54">
        <v>0</v>
      </c>
      <c r="T40" s="55" t="e">
        <v>#N/A</v>
      </c>
    </row>
    <row r="41" spans="2:20" ht="15">
      <c r="B41" s="62"/>
      <c r="C41" s="65"/>
      <c r="E41" s="79">
        <v>38</v>
      </c>
      <c r="F41" s="18">
        <f>'LEG A'!F41</f>
        <v>0</v>
      </c>
      <c r="G41" s="29"/>
      <c r="H41" s="19" t="e">
        <f>IF('LEG F'!I41&lt;'LEG F'!H2,'LEG F'!I41,'LEG F'!H2)</f>
        <v>#N/A</v>
      </c>
      <c r="I41" s="35" t="e">
        <f>VLOOKUP(E4:E43,$B4:$C43,2,FALSE)</f>
        <v>#N/A</v>
      </c>
      <c r="J41" s="8" t="e">
        <f t="shared" si="0"/>
        <v>#N/A</v>
      </c>
      <c r="K41" s="19" t="e">
        <f>'LEG F'!K41+J41</f>
        <v>#N/A</v>
      </c>
      <c r="L41" s="11"/>
      <c r="M41" s="54">
        <v>38</v>
      </c>
      <c r="N41" s="54">
        <v>0</v>
      </c>
      <c r="O41" s="54"/>
      <c r="P41" s="55" t="e">
        <v>#N/A</v>
      </c>
      <c r="R41" s="54">
        <v>38</v>
      </c>
      <c r="S41" s="54">
        <v>0</v>
      </c>
      <c r="T41" s="55" t="e">
        <v>#N/A</v>
      </c>
    </row>
    <row r="42" spans="2:20" ht="15">
      <c r="B42" s="62"/>
      <c r="C42" s="65"/>
      <c r="E42" s="79">
        <v>39</v>
      </c>
      <c r="F42" s="18">
        <f>'LEG A'!F42</f>
        <v>0</v>
      </c>
      <c r="G42" s="29"/>
      <c r="H42" s="19" t="e">
        <f>IF('LEG F'!I42&lt;'LEG F'!H2,'LEG F'!I42,'LEG F'!H2)</f>
        <v>#N/A</v>
      </c>
      <c r="I42" s="35" t="e">
        <f>VLOOKUP(E4:E43,$B4:$C43,2,FALSE)</f>
        <v>#N/A</v>
      </c>
      <c r="J42" s="8" t="e">
        <f t="shared" si="0"/>
        <v>#N/A</v>
      </c>
      <c r="K42" s="19" t="e">
        <f>'LEG F'!K42+J42</f>
        <v>#N/A</v>
      </c>
      <c r="L42" s="11"/>
      <c r="M42" s="54">
        <v>39</v>
      </c>
      <c r="N42" s="54">
        <v>0</v>
      </c>
      <c r="O42" s="54"/>
      <c r="P42" s="55" t="e">
        <v>#N/A</v>
      </c>
      <c r="R42" s="54">
        <v>39</v>
      </c>
      <c r="S42" s="54">
        <v>0</v>
      </c>
      <c r="T42" s="55" t="e">
        <v>#N/A</v>
      </c>
    </row>
    <row r="43" spans="2:20" ht="15">
      <c r="B43" s="62"/>
      <c r="C43" s="65"/>
      <c r="E43" s="79">
        <v>40</v>
      </c>
      <c r="F43" s="18">
        <f>'LEG A'!F43</f>
        <v>0</v>
      </c>
      <c r="G43" s="29"/>
      <c r="H43" s="19" t="e">
        <f>IF('LEG F'!I43&lt;'LEG F'!H2,'LEG F'!I43,'LEG F'!H2)</f>
        <v>#N/A</v>
      </c>
      <c r="I43" s="35" t="e">
        <f>VLOOKUP(E4:E43,$B4:$C43,2,FALSE)</f>
        <v>#N/A</v>
      </c>
      <c r="J43" s="8" t="e">
        <f t="shared" si="0"/>
        <v>#N/A</v>
      </c>
      <c r="K43" s="19" t="e">
        <f>'LEG F'!K43+J43</f>
        <v>#N/A</v>
      </c>
      <c r="L43" s="11"/>
      <c r="M43" s="54">
        <v>40</v>
      </c>
      <c r="N43" s="54">
        <v>0</v>
      </c>
      <c r="O43" s="54"/>
      <c r="P43" s="55" t="e">
        <v>#N/A</v>
      </c>
      <c r="R43" s="54">
        <v>40</v>
      </c>
      <c r="S43" s="54">
        <v>0</v>
      </c>
      <c r="T43" s="55" t="e">
        <v>#N/A</v>
      </c>
    </row>
    <row r="44" spans="6:12" ht="14.25">
      <c r="F44" s="11"/>
      <c r="G44" s="27"/>
      <c r="H44" s="12"/>
      <c r="I44" s="33"/>
      <c r="J44" s="12"/>
      <c r="K44" s="12"/>
      <c r="L44" s="11"/>
    </row>
    <row r="45" spans="6:12" ht="14.25">
      <c r="F45" s="11"/>
      <c r="G45" s="27"/>
      <c r="H45" s="12"/>
      <c r="I45" s="33"/>
      <c r="J45" s="12"/>
      <c r="K45" s="12"/>
      <c r="L45" s="11"/>
    </row>
    <row r="46" spans="6:12" ht="14.25">
      <c r="F46" s="11"/>
      <c r="G46" s="27"/>
      <c r="H46" s="12"/>
      <c r="I46" s="33"/>
      <c r="J46" s="12"/>
      <c r="K46" s="12"/>
      <c r="L46" s="11"/>
    </row>
    <row r="47" spans="6:12" ht="14.25">
      <c r="F47" s="11"/>
      <c r="G47" s="27"/>
      <c r="H47" s="12"/>
      <c r="I47" s="33"/>
      <c r="J47" s="12"/>
      <c r="K47" s="12"/>
      <c r="L47" s="11"/>
    </row>
    <row r="48" spans="6:12" ht="14.25">
      <c r="F48" s="11"/>
      <c r="G48" s="27"/>
      <c r="H48" s="12"/>
      <c r="I48" s="33"/>
      <c r="J48" s="12"/>
      <c r="K48" s="12"/>
      <c r="L48" s="11"/>
    </row>
    <row r="49" spans="6:12" ht="14.25">
      <c r="F49" s="11"/>
      <c r="G49" s="27"/>
      <c r="H49" s="12"/>
      <c r="I49" s="33"/>
      <c r="J49" s="12"/>
      <c r="K49" s="12"/>
      <c r="L49" s="11"/>
    </row>
    <row r="50" spans="6:12" ht="14.25">
      <c r="F50" s="11"/>
      <c r="G50" s="27"/>
      <c r="H50" s="12"/>
      <c r="I50" s="33"/>
      <c r="J50" s="12"/>
      <c r="K50" s="12"/>
      <c r="L50" s="11"/>
    </row>
    <row r="51" spans="6:12" ht="14.25">
      <c r="F51" s="11"/>
      <c r="G51" s="27"/>
      <c r="H51" s="12"/>
      <c r="I51" s="33"/>
      <c r="J51" s="12"/>
      <c r="K51" s="12"/>
      <c r="L51" s="11"/>
    </row>
    <row r="52" spans="6:12" ht="14.25">
      <c r="F52" s="11"/>
      <c r="G52" s="27"/>
      <c r="H52" s="12"/>
      <c r="I52" s="33"/>
      <c r="J52" s="12"/>
      <c r="K52" s="12"/>
      <c r="L52" s="11"/>
    </row>
    <row r="53" spans="6:12" ht="14.25">
      <c r="F53" s="11"/>
      <c r="G53" s="27"/>
      <c r="H53" s="12"/>
      <c r="I53" s="33"/>
      <c r="J53" s="12"/>
      <c r="K53" s="12"/>
      <c r="L53" s="11"/>
    </row>
  </sheetData>
  <sheetProtection/>
  <mergeCells count="2">
    <mergeCell ref="B2:C2"/>
    <mergeCell ref="E2:G2"/>
  </mergeCells>
  <printOptions horizontalCentered="1" verticalCentered="1"/>
  <pageMargins left="0.8661417322834646" right="0.7480314960629921" top="0.7874015748031497" bottom="0.5905511811023623" header="0.5118110236220472" footer="0.5118110236220472"/>
  <pageSetup horizontalDpi="300" verticalDpi="300" orientation="landscape" paperSize="9" scale="80" r:id="rId1"/>
  <headerFooter alignWithMargins="0">
    <oddHeader>&amp;C&amp;"Arial,Bold"&amp;12&amp;UROUND LEICESTER RELAY 2008 - LEG G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B1:T53"/>
  <sheetViews>
    <sheetView zoomScale="65" zoomScaleNormal="65" zoomScalePageLayoutView="0" workbookViewId="0" topLeftCell="J2">
      <selection activeCell="R13" sqref="R13:T13"/>
    </sheetView>
  </sheetViews>
  <sheetFormatPr defaultColWidth="9.140625" defaultRowHeight="12.75"/>
  <cols>
    <col min="2" max="2" width="13.57421875" style="0" bestFit="1" customWidth="1"/>
    <col min="3" max="3" width="15.28125" style="0" bestFit="1" customWidth="1"/>
    <col min="5" max="5" width="13.57421875" style="0" bestFit="1" customWidth="1"/>
    <col min="6" max="6" width="25.8515625" style="0" bestFit="1" customWidth="1"/>
    <col min="7" max="7" width="20.421875" style="26" bestFit="1" customWidth="1"/>
    <col min="8" max="8" width="16.8515625" style="0" bestFit="1" customWidth="1"/>
    <col min="9" max="9" width="13.57421875" style="26" bestFit="1" customWidth="1"/>
    <col min="10" max="10" width="13.140625" style="9" bestFit="1" customWidth="1"/>
    <col min="11" max="11" width="14.7109375" style="9" bestFit="1" customWidth="1"/>
    <col min="13" max="13" width="12.28125" style="50" bestFit="1" customWidth="1"/>
    <col min="14" max="14" width="26.8515625" style="50" bestFit="1" customWidth="1"/>
    <col min="15" max="15" width="28.140625" style="50" bestFit="1" customWidth="1"/>
    <col min="16" max="16" width="13.140625" style="50" bestFit="1" customWidth="1"/>
    <col min="17" max="17" width="2.28125" style="50" customWidth="1"/>
    <col min="18" max="18" width="14.421875" style="50" bestFit="1" customWidth="1"/>
    <col min="19" max="19" width="26.8515625" style="50" bestFit="1" customWidth="1"/>
    <col min="20" max="20" width="15.7109375" style="50" bestFit="1" customWidth="1"/>
  </cols>
  <sheetData>
    <row r="1" spans="5:17" ht="15">
      <c r="E1" s="84" t="s">
        <v>18</v>
      </c>
      <c r="F1" s="10"/>
      <c r="G1" s="27"/>
      <c r="H1" s="21"/>
      <c r="I1" s="33"/>
      <c r="J1" s="12"/>
      <c r="K1" s="12"/>
      <c r="L1" s="11"/>
      <c r="M1" s="47"/>
      <c r="N1" s="47"/>
      <c r="O1" s="47"/>
      <c r="P1" s="48"/>
      <c r="Q1" s="49"/>
    </row>
    <row r="2" spans="2:20" s="1" customFormat="1" ht="15.75">
      <c r="B2" s="92" t="s">
        <v>35</v>
      </c>
      <c r="C2" s="94"/>
      <c r="E2" s="96" t="s">
        <v>27</v>
      </c>
      <c r="F2" s="97"/>
      <c r="G2" s="97"/>
      <c r="H2" s="12" t="s">
        <v>29</v>
      </c>
      <c r="I2" s="89"/>
      <c r="J2" s="88"/>
      <c r="K2" s="88"/>
      <c r="L2" s="16"/>
      <c r="M2" s="47" t="s">
        <v>18</v>
      </c>
      <c r="N2" s="47"/>
      <c r="O2" s="47"/>
      <c r="P2" s="90"/>
      <c r="Q2" s="91"/>
      <c r="R2" s="83" t="s">
        <v>18</v>
      </c>
      <c r="S2" s="83"/>
      <c r="T2" s="83"/>
    </row>
    <row r="3" spans="2:20" ht="15.75">
      <c r="B3" s="60" t="s">
        <v>24</v>
      </c>
      <c r="C3" s="64" t="s">
        <v>4</v>
      </c>
      <c r="E3" s="78" t="s">
        <v>24</v>
      </c>
      <c r="F3" s="14" t="s">
        <v>0</v>
      </c>
      <c r="G3" s="28" t="s">
        <v>1</v>
      </c>
      <c r="H3" s="15" t="s">
        <v>2</v>
      </c>
      <c r="I3" s="34" t="s">
        <v>3</v>
      </c>
      <c r="J3" s="15" t="s">
        <v>4</v>
      </c>
      <c r="K3" s="15" t="s">
        <v>5</v>
      </c>
      <c r="L3" s="16"/>
      <c r="M3" s="51" t="s">
        <v>6</v>
      </c>
      <c r="N3" s="51" t="s">
        <v>0</v>
      </c>
      <c r="O3" s="51" t="s">
        <v>9</v>
      </c>
      <c r="P3" s="52" t="s">
        <v>4</v>
      </c>
      <c r="Q3" s="53"/>
      <c r="R3" s="51" t="s">
        <v>7</v>
      </c>
      <c r="S3" s="51" t="s">
        <v>0</v>
      </c>
      <c r="T3" s="52" t="s">
        <v>8</v>
      </c>
    </row>
    <row r="4" spans="2:20" ht="15">
      <c r="B4" s="61">
        <v>2</v>
      </c>
      <c r="C4" s="65">
        <v>0.22100694444444444</v>
      </c>
      <c r="E4" s="79">
        <v>1</v>
      </c>
      <c r="F4" s="18" t="str">
        <f>'LEG A'!F4</f>
        <v>HUNCOTE MENS </v>
      </c>
      <c r="G4" s="29" t="s">
        <v>322</v>
      </c>
      <c r="H4" s="19">
        <f>IF('LEG G'!I4&lt;'LEG G'!H2,'LEG G'!I4,'LEG G'!H2)</f>
        <v>0.21354166666666666</v>
      </c>
      <c r="I4" s="35">
        <f>VLOOKUP(E4:E43,$B4:$C43,2,FALSE)</f>
        <v>0.24792824074074074</v>
      </c>
      <c r="J4" s="8">
        <f>I4-H4</f>
        <v>0.03438657407407408</v>
      </c>
      <c r="K4" s="19">
        <f>'LEG G'!K4+J4</f>
        <v>0.27168981481481486</v>
      </c>
      <c r="L4" s="11"/>
      <c r="M4" s="54">
        <v>1</v>
      </c>
      <c r="N4" s="54" t="s">
        <v>76</v>
      </c>
      <c r="O4" s="54" t="s">
        <v>323</v>
      </c>
      <c r="P4" s="55">
        <v>0.028344907407407416</v>
      </c>
      <c r="Q4" s="53"/>
      <c r="R4" s="54">
        <v>1</v>
      </c>
      <c r="S4" s="54" t="s">
        <v>76</v>
      </c>
      <c r="T4" s="55">
        <v>0.22100694444444444</v>
      </c>
    </row>
    <row r="5" spans="2:20" ht="15">
      <c r="B5" s="61">
        <v>34</v>
      </c>
      <c r="C5" s="65">
        <v>0.23093750000000002</v>
      </c>
      <c r="E5" s="79">
        <v>2</v>
      </c>
      <c r="F5" s="18" t="str">
        <f>'LEG A'!F5</f>
        <v>CORITANIANS</v>
      </c>
      <c r="G5" s="29" t="s">
        <v>323</v>
      </c>
      <c r="H5" s="19">
        <f>IF('LEG G'!I5&lt;'LEG G'!H2,'LEG G'!I5,'LEG G'!H2)</f>
        <v>0.19266203703703702</v>
      </c>
      <c r="I5" s="35">
        <f>VLOOKUP(E4:E43,$B4:$C43,2,FALSE)</f>
        <v>0.22100694444444444</v>
      </c>
      <c r="J5" s="8">
        <f aca="true" t="shared" si="0" ref="J5:J43">I5-H5</f>
        <v>0.028344907407407416</v>
      </c>
      <c r="K5" s="19">
        <f>'LEG G'!K5+J5</f>
        <v>0.22100694444444444</v>
      </c>
      <c r="L5" s="11"/>
      <c r="M5" s="54">
        <v>2</v>
      </c>
      <c r="N5" s="54" t="s">
        <v>44</v>
      </c>
      <c r="O5" s="54" t="s">
        <v>325</v>
      </c>
      <c r="P5" s="55">
        <v>0.02906249999999999</v>
      </c>
      <c r="Q5" s="53"/>
      <c r="R5" s="54">
        <v>2</v>
      </c>
      <c r="S5" s="54" t="s">
        <v>73</v>
      </c>
      <c r="T5" s="55">
        <v>0.23093750000000002</v>
      </c>
    </row>
    <row r="6" spans="2:20" ht="15">
      <c r="B6" s="61">
        <v>26</v>
      </c>
      <c r="C6" s="65">
        <v>0.2422453703703704</v>
      </c>
      <c r="E6" s="79">
        <v>3</v>
      </c>
      <c r="F6" s="18" t="str">
        <f>'LEG A'!F6</f>
        <v>BIRSTALL LADIES</v>
      </c>
      <c r="G6" s="29" t="s">
        <v>324</v>
      </c>
      <c r="H6" s="19">
        <f>IF('LEG G'!I6&lt;'LEG G'!H2,'LEG G'!I6,'LEG G'!H2)</f>
        <v>0.21354166666666666</v>
      </c>
      <c r="I6" s="35">
        <f>VLOOKUP(E4:E43,$B4:$C43,2,FALSE)</f>
        <v>0.2525</v>
      </c>
      <c r="J6" s="8">
        <f t="shared" si="0"/>
        <v>0.038958333333333345</v>
      </c>
      <c r="K6" s="19">
        <f>'LEG G'!K6+J6</f>
        <v>0.29874999999999996</v>
      </c>
      <c r="L6" s="11"/>
      <c r="M6" s="54">
        <v>3</v>
      </c>
      <c r="N6" s="54" t="s">
        <v>73</v>
      </c>
      <c r="O6" s="54" t="s">
        <v>354</v>
      </c>
      <c r="P6" s="55">
        <v>0.02935185185185185</v>
      </c>
      <c r="Q6" s="53"/>
      <c r="R6" s="54">
        <v>3</v>
      </c>
      <c r="S6" s="54" t="s">
        <v>65</v>
      </c>
      <c r="T6" s="55">
        <v>0.2422453703703704</v>
      </c>
    </row>
    <row r="7" spans="2:20" ht="15">
      <c r="B7" s="61">
        <v>4</v>
      </c>
      <c r="C7" s="65">
        <v>0.24260416666666665</v>
      </c>
      <c r="E7" s="79">
        <v>4</v>
      </c>
      <c r="F7" s="18" t="str">
        <f>'LEG A'!F7</f>
        <v> BARROW MIXED A</v>
      </c>
      <c r="G7" s="29" t="s">
        <v>325</v>
      </c>
      <c r="H7" s="19">
        <f>IF('LEG G'!I7&lt;'LEG G'!H2,'LEG G'!I7,'LEG G'!H2)</f>
        <v>0.21354166666666666</v>
      </c>
      <c r="I7" s="35">
        <f>VLOOKUP(E4:E43,$B4:$C43,2,FALSE)</f>
        <v>0.24260416666666665</v>
      </c>
      <c r="J7" s="8">
        <f t="shared" si="0"/>
        <v>0.02906249999999999</v>
      </c>
      <c r="K7" s="19">
        <f>'LEG G'!K7+J7</f>
        <v>0.24274305555555553</v>
      </c>
      <c r="L7" s="11"/>
      <c r="M7" s="54">
        <v>4</v>
      </c>
      <c r="N7" s="54" t="s">
        <v>65</v>
      </c>
      <c r="O7" s="54" t="s">
        <v>346</v>
      </c>
      <c r="P7" s="55">
        <v>0.029745370370370394</v>
      </c>
      <c r="Q7" s="53"/>
      <c r="R7" s="54">
        <v>4</v>
      </c>
      <c r="S7" s="54" t="s">
        <v>44</v>
      </c>
      <c r="T7" s="55">
        <v>0.24274305555555553</v>
      </c>
    </row>
    <row r="8" spans="2:20" ht="15">
      <c r="B8" s="61">
        <v>19</v>
      </c>
      <c r="C8" s="65">
        <v>0.24356481481481482</v>
      </c>
      <c r="E8" s="79">
        <v>5</v>
      </c>
      <c r="F8" s="18" t="str">
        <f>'LEG A'!F8</f>
        <v>LEICESTER TRI MENS</v>
      </c>
      <c r="G8" s="29" t="s">
        <v>326</v>
      </c>
      <c r="H8" s="19">
        <f>IF('LEG G'!I8&lt;'LEG G'!H2,'LEG G'!I8,'LEG G'!H2)</f>
        <v>0.21056712962962965</v>
      </c>
      <c r="I8" s="35">
        <f>VLOOKUP(E4:E43,$B4:$C43,2,FALSE)</f>
        <v>0.24430555555555555</v>
      </c>
      <c r="J8" s="8">
        <f t="shared" si="0"/>
        <v>0.03373842592592591</v>
      </c>
      <c r="K8" s="19">
        <f>'LEG G'!K8+J8</f>
        <v>0.24430555555555555</v>
      </c>
      <c r="L8" s="11"/>
      <c r="M8" s="100">
        <v>5</v>
      </c>
      <c r="N8" s="100" t="s">
        <v>58</v>
      </c>
      <c r="O8" s="100" t="s">
        <v>339</v>
      </c>
      <c r="P8" s="101">
        <v>0.03002314814814816</v>
      </c>
      <c r="Q8" s="53"/>
      <c r="R8" s="54">
        <v>5</v>
      </c>
      <c r="S8" s="54" t="s">
        <v>63</v>
      </c>
      <c r="T8" s="55">
        <v>0.2438888888888889</v>
      </c>
    </row>
    <row r="9" spans="2:20" ht="15">
      <c r="B9" s="61">
        <v>20</v>
      </c>
      <c r="C9" s="65">
        <v>0.24372685185185183</v>
      </c>
      <c r="E9" s="79">
        <v>6</v>
      </c>
      <c r="F9" s="18" t="str">
        <f>'LEG A'!F9</f>
        <v>HINCKLEY MIXED A</v>
      </c>
      <c r="G9" s="29" t="s">
        <v>327</v>
      </c>
      <c r="H9" s="19">
        <f>IF('LEG G'!I9&lt;'LEG G'!H2,'LEG G'!I9,'LEG G'!H2)</f>
        <v>0.21354166666666666</v>
      </c>
      <c r="I9" s="35">
        <f>VLOOKUP(E4:E43,$B4:$C43,2,FALSE)</f>
        <v>0.24490740740740743</v>
      </c>
      <c r="J9" s="8">
        <f t="shared" si="0"/>
        <v>0.03136574074074078</v>
      </c>
      <c r="K9" s="19">
        <f>'LEG G'!K9+J9</f>
        <v>0.2551273148148149</v>
      </c>
      <c r="L9" s="11"/>
      <c r="M9" s="54">
        <v>6</v>
      </c>
      <c r="N9" s="54" t="s">
        <v>59</v>
      </c>
      <c r="O9" s="54" t="s">
        <v>340</v>
      </c>
      <c r="P9" s="55">
        <v>0.030185185185185176</v>
      </c>
      <c r="Q9" s="53"/>
      <c r="R9" s="54">
        <v>6</v>
      </c>
      <c r="S9" s="54" t="s">
        <v>45</v>
      </c>
      <c r="T9" s="55">
        <v>0.24430555555555555</v>
      </c>
    </row>
    <row r="10" spans="2:20" ht="15">
      <c r="B10" s="61">
        <v>24</v>
      </c>
      <c r="C10" s="65">
        <v>0.2438888888888889</v>
      </c>
      <c r="E10" s="79">
        <v>7</v>
      </c>
      <c r="F10" s="18" t="str">
        <f>'LEG A'!F10</f>
        <v>HINCKLEY MIXED B</v>
      </c>
      <c r="G10" s="29" t="s">
        <v>328</v>
      </c>
      <c r="H10" s="19">
        <f>IF('LEG G'!I10&lt;'LEG G'!H2,'LEG G'!I10,'LEG G'!H2)</f>
        <v>0.21354166666666666</v>
      </c>
      <c r="I10" s="35">
        <f>VLOOKUP(E4:E43,$B4:$C43,2,FALSE)</f>
        <v>0.2504166666666667</v>
      </c>
      <c r="J10" s="8">
        <f t="shared" si="0"/>
        <v>0.03687500000000002</v>
      </c>
      <c r="K10" s="19">
        <f>'LEG G'!K10+J10</f>
        <v>0.3023148148148148</v>
      </c>
      <c r="L10" s="11"/>
      <c r="M10" s="54">
        <v>7</v>
      </c>
      <c r="N10" s="54" t="s">
        <v>67</v>
      </c>
      <c r="O10" s="54" t="s">
        <v>348</v>
      </c>
      <c r="P10" s="55">
        <v>0.03133101851851855</v>
      </c>
      <c r="Q10" s="53"/>
      <c r="R10" s="54">
        <v>7</v>
      </c>
      <c r="S10" s="54" t="s">
        <v>53</v>
      </c>
      <c r="T10" s="55">
        <v>0.24765046296296298</v>
      </c>
    </row>
    <row r="11" spans="2:20" ht="15">
      <c r="B11" s="61">
        <v>5</v>
      </c>
      <c r="C11" s="65">
        <v>0.24430555555555555</v>
      </c>
      <c r="E11" s="79">
        <v>8</v>
      </c>
      <c r="F11" s="18">
        <f>'LEG A'!F11</f>
        <v>0</v>
      </c>
      <c r="G11" s="29"/>
      <c r="H11" s="19" t="e">
        <f>IF('LEG G'!I11&lt;'LEG G'!H2,'LEG G'!I11,'LEG G'!H2)</f>
        <v>#N/A</v>
      </c>
      <c r="I11" s="35" t="e">
        <f>VLOOKUP(E4:E43,$B4:$C43,2,FALSE)</f>
        <v>#N/A</v>
      </c>
      <c r="J11" s="8" t="e">
        <f t="shared" si="0"/>
        <v>#N/A</v>
      </c>
      <c r="K11" s="19" t="e">
        <f>'LEG G'!K11+J11</f>
        <v>#N/A</v>
      </c>
      <c r="L11" s="11"/>
      <c r="M11" s="54">
        <v>8</v>
      </c>
      <c r="N11" s="54" t="s">
        <v>46</v>
      </c>
      <c r="O11" s="54" t="s">
        <v>327</v>
      </c>
      <c r="P11" s="55">
        <v>0.03136574074074078</v>
      </c>
      <c r="Q11" s="53"/>
      <c r="R11" s="54">
        <v>8</v>
      </c>
      <c r="S11" s="54" t="s">
        <v>67</v>
      </c>
      <c r="T11" s="55">
        <v>0.2525462962962963</v>
      </c>
    </row>
    <row r="12" spans="2:20" ht="15">
      <c r="B12" s="61">
        <v>28</v>
      </c>
      <c r="C12" s="65">
        <v>0.2448726851851852</v>
      </c>
      <c r="E12" s="79">
        <v>9</v>
      </c>
      <c r="F12" s="18" t="str">
        <f>'LEG A'!F12</f>
        <v>BARROW MIXED B</v>
      </c>
      <c r="G12" s="29" t="s">
        <v>329</v>
      </c>
      <c r="H12" s="19">
        <f>IF('LEG G'!I12&lt;'LEG G'!H2,'LEG G'!I12,'LEG G'!H2)</f>
        <v>0.21354166666666666</v>
      </c>
      <c r="I12" s="35">
        <f>VLOOKUP(E4:E43,$B4:$C43,2,FALSE)</f>
        <v>0.24689814814814814</v>
      </c>
      <c r="J12" s="8">
        <f t="shared" si="0"/>
        <v>0.03335648148148149</v>
      </c>
      <c r="K12" s="19">
        <f>'LEG G'!K12+J12</f>
        <v>0.2628356481481482</v>
      </c>
      <c r="L12" s="11"/>
      <c r="M12" s="54">
        <v>9</v>
      </c>
      <c r="N12" s="54" t="s">
        <v>63</v>
      </c>
      <c r="O12" s="54" t="s">
        <v>344</v>
      </c>
      <c r="P12" s="55">
        <v>0.03187500000000004</v>
      </c>
      <c r="Q12" s="53"/>
      <c r="R12" s="54">
        <v>9</v>
      </c>
      <c r="S12" s="54" t="s">
        <v>46</v>
      </c>
      <c r="T12" s="55">
        <v>0.2551273148148149</v>
      </c>
    </row>
    <row r="13" spans="2:20" ht="15">
      <c r="B13" s="61">
        <v>6</v>
      </c>
      <c r="C13" s="65">
        <v>0.24490740740740743</v>
      </c>
      <c r="E13" s="79">
        <v>10</v>
      </c>
      <c r="F13" s="18" t="str">
        <f>'LEG A'!F13</f>
        <v>BARROW MIXED C</v>
      </c>
      <c r="G13" s="29" t="s">
        <v>330</v>
      </c>
      <c r="H13" s="19">
        <f>IF('LEG G'!I13&lt;'LEG G'!H2,'LEG G'!I13,'LEG G'!H2)</f>
        <v>0.21354166666666666</v>
      </c>
      <c r="I13" s="35">
        <f>VLOOKUP(E4:E43,$B4:$C43,2,FALSE)</f>
        <v>0.2596875</v>
      </c>
      <c r="J13" s="8">
        <f t="shared" si="0"/>
        <v>0.04614583333333336</v>
      </c>
      <c r="K13" s="19">
        <f>'LEG G'!K13+J13</f>
        <v>0.3205324074074074</v>
      </c>
      <c r="L13" s="11"/>
      <c r="M13" s="54">
        <v>10</v>
      </c>
      <c r="N13" s="54" t="s">
        <v>69</v>
      </c>
      <c r="O13" s="54" t="s">
        <v>350</v>
      </c>
      <c r="P13" s="55">
        <v>0.03250000000000003</v>
      </c>
      <c r="Q13" s="53"/>
      <c r="R13" s="100">
        <v>10</v>
      </c>
      <c r="S13" s="100" t="s">
        <v>58</v>
      </c>
      <c r="T13" s="101">
        <v>0.25810185185185186</v>
      </c>
    </row>
    <row r="14" spans="2:20" ht="15">
      <c r="B14" s="61">
        <v>30</v>
      </c>
      <c r="C14" s="65">
        <v>0.2460416666666667</v>
      </c>
      <c r="E14" s="79">
        <v>11</v>
      </c>
      <c r="F14" s="18" t="str">
        <f>'LEG A'!F14</f>
        <v>LEICESTER TRI MIXED</v>
      </c>
      <c r="G14" s="29" t="s">
        <v>331</v>
      </c>
      <c r="H14" s="19">
        <f>IF('LEG G'!I14&lt;'LEG G'!H2,'LEG G'!I14,'LEG G'!H2)</f>
        <v>0.21354166666666666</v>
      </c>
      <c r="I14" s="35">
        <f>VLOOKUP(E4:E43,$B4:$C43,2,FALSE)</f>
        <v>0.2512037037037037</v>
      </c>
      <c r="J14" s="8">
        <f t="shared" si="0"/>
        <v>0.03766203703703705</v>
      </c>
      <c r="K14" s="19">
        <f>'LEG G'!K14+J14</f>
        <v>0.3131250000000001</v>
      </c>
      <c r="L14" s="11"/>
      <c r="M14" s="54">
        <v>11</v>
      </c>
      <c r="N14" s="54" t="s">
        <v>66</v>
      </c>
      <c r="O14" s="54" t="s">
        <v>347</v>
      </c>
      <c r="P14" s="55">
        <v>0.032662037037037045</v>
      </c>
      <c r="Q14" s="53"/>
      <c r="R14" s="54">
        <v>11</v>
      </c>
      <c r="S14" s="54" t="s">
        <v>69</v>
      </c>
      <c r="T14" s="55">
        <v>0.26148148148148154</v>
      </c>
    </row>
    <row r="15" spans="2:20" ht="15">
      <c r="B15" s="61">
        <v>27</v>
      </c>
      <c r="C15" s="65">
        <v>0.2462037037037037</v>
      </c>
      <c r="E15" s="79">
        <v>12</v>
      </c>
      <c r="F15" s="18" t="str">
        <f>'LEG A'!F15</f>
        <v>FLECKNEY/KIBWORTH A</v>
      </c>
      <c r="G15" s="29" t="s">
        <v>332</v>
      </c>
      <c r="H15" s="19">
        <f>IF('LEG G'!I15&lt;'LEG G'!H2,'LEG G'!I15,'LEG G'!H2)</f>
        <v>0.21354166666666666</v>
      </c>
      <c r="I15" s="35">
        <f>VLOOKUP(E4:E43,$B4:$C43,2,FALSE)</f>
        <v>0.24741898148148148</v>
      </c>
      <c r="J15" s="8">
        <f t="shared" si="0"/>
        <v>0.03387731481481482</v>
      </c>
      <c r="K15" s="19">
        <f>'LEG G'!K15+J15</f>
        <v>0.2678587962962963</v>
      </c>
      <c r="L15" s="11"/>
      <c r="M15" s="54">
        <v>12</v>
      </c>
      <c r="N15" s="54" t="s">
        <v>48</v>
      </c>
      <c r="O15" s="54" t="s">
        <v>329</v>
      </c>
      <c r="P15" s="55">
        <v>0.03335648148148149</v>
      </c>
      <c r="Q15" s="53"/>
      <c r="R15" s="54">
        <v>12</v>
      </c>
      <c r="S15" s="54" t="s">
        <v>59</v>
      </c>
      <c r="T15" s="55">
        <v>0.26206018518518515</v>
      </c>
    </row>
    <row r="16" spans="2:20" ht="15">
      <c r="B16" s="61">
        <v>9</v>
      </c>
      <c r="C16" s="65">
        <v>0.24689814814814814</v>
      </c>
      <c r="E16" s="79">
        <v>13</v>
      </c>
      <c r="F16" s="18" t="str">
        <f>'LEG A'!F16</f>
        <v>FLECKNEY/KIBWORTH B</v>
      </c>
      <c r="G16" s="29" t="s">
        <v>333</v>
      </c>
      <c r="H16" s="19">
        <f>IF('LEG G'!I16&lt;'LEG G'!H2,'LEG G'!I16,'LEG G'!H2)</f>
        <v>0.21354166666666666</v>
      </c>
      <c r="I16" s="35">
        <f>VLOOKUP(E4:E43,$B4:$C43,2,FALSE)</f>
        <v>0.26199074074074075</v>
      </c>
      <c r="J16" s="8">
        <f t="shared" si="0"/>
        <v>0.04844907407407409</v>
      </c>
      <c r="K16" s="19">
        <f>'LEG G'!K16+J16</f>
        <v>0.3365625</v>
      </c>
      <c r="L16" s="11"/>
      <c r="M16" s="54">
        <v>13</v>
      </c>
      <c r="N16" s="54" t="s">
        <v>45</v>
      </c>
      <c r="O16" s="54" t="s">
        <v>326</v>
      </c>
      <c r="P16" s="55">
        <v>0.03373842592592591</v>
      </c>
      <c r="Q16" s="53"/>
      <c r="R16" s="54">
        <v>13</v>
      </c>
      <c r="S16" s="54" t="s">
        <v>48</v>
      </c>
      <c r="T16" s="55">
        <v>0.2628356481481482</v>
      </c>
    </row>
    <row r="17" spans="2:20" ht="15">
      <c r="B17" s="61">
        <v>12</v>
      </c>
      <c r="C17" s="65">
        <v>0.24741898148148148</v>
      </c>
      <c r="E17" s="79">
        <v>14</v>
      </c>
      <c r="F17" s="18" t="str">
        <f>'LEG A'!F17</f>
        <v>WREAKE MENS A</v>
      </c>
      <c r="G17" s="29" t="s">
        <v>334</v>
      </c>
      <c r="H17" s="19">
        <f>IF('LEG G'!I17&lt;'LEG G'!H2,'LEG G'!I17,'LEG G'!H2)</f>
        <v>0.21256944444444445</v>
      </c>
      <c r="I17" s="35">
        <f>VLOOKUP(E4:E43,$B4:$C43,2,FALSE)</f>
        <v>0.24765046296296298</v>
      </c>
      <c r="J17" s="8">
        <f t="shared" si="0"/>
        <v>0.035081018518518525</v>
      </c>
      <c r="K17" s="19">
        <f>'LEG G'!K17+J17</f>
        <v>0.24765046296296298</v>
      </c>
      <c r="L17" s="11"/>
      <c r="M17" s="54">
        <v>14</v>
      </c>
      <c r="N17" s="54" t="s">
        <v>51</v>
      </c>
      <c r="O17" s="54" t="s">
        <v>332</v>
      </c>
      <c r="P17" s="55">
        <v>0.03387731481481482</v>
      </c>
      <c r="Q17" s="53"/>
      <c r="R17" s="54">
        <v>14</v>
      </c>
      <c r="S17" s="54" t="s">
        <v>51</v>
      </c>
      <c r="T17" s="55">
        <v>0.2678587962962963</v>
      </c>
    </row>
    <row r="18" spans="2:20" ht="15">
      <c r="B18" s="61">
        <v>14</v>
      </c>
      <c r="C18" s="65">
        <v>0.24765046296296298</v>
      </c>
      <c r="E18" s="79">
        <v>15</v>
      </c>
      <c r="F18" s="18" t="str">
        <f>'LEG A'!F18</f>
        <v>WREAKE MENS B</v>
      </c>
      <c r="G18" s="29" t="s">
        <v>335</v>
      </c>
      <c r="H18" s="19">
        <f>IF('LEG G'!I18&lt;'LEG G'!H2,'LEG G'!I18,'LEG G'!H2)</f>
        <v>0.21354166666666666</v>
      </c>
      <c r="I18" s="35">
        <f>VLOOKUP(E4:E43,$B4:$C43,2,FALSE)</f>
        <v>0.2506365740740741</v>
      </c>
      <c r="J18" s="8">
        <f t="shared" si="0"/>
        <v>0.037094907407407424</v>
      </c>
      <c r="K18" s="19">
        <f>'LEG G'!K18+J18</f>
        <v>0.2782175925925926</v>
      </c>
      <c r="L18" s="11"/>
      <c r="M18" s="54">
        <v>15</v>
      </c>
      <c r="N18" s="54" t="s">
        <v>42</v>
      </c>
      <c r="O18" s="54" t="s">
        <v>322</v>
      </c>
      <c r="P18" s="55">
        <v>0.03438657407407408</v>
      </c>
      <c r="Q18" s="53"/>
      <c r="R18" s="54">
        <v>15</v>
      </c>
      <c r="S18" s="54" t="s">
        <v>42</v>
      </c>
      <c r="T18" s="55">
        <v>0.27168981481481486</v>
      </c>
    </row>
    <row r="19" spans="2:20" ht="15">
      <c r="B19" s="61">
        <v>1</v>
      </c>
      <c r="C19" s="65">
        <v>0.24792824074074074</v>
      </c>
      <c r="E19" s="79">
        <v>16</v>
      </c>
      <c r="F19" s="18" t="str">
        <f>'LEG A'!F19</f>
        <v>WREAKE LADIES A</v>
      </c>
      <c r="G19" s="29" t="s">
        <v>336</v>
      </c>
      <c r="H19" s="19">
        <f>IF('LEG G'!I19&lt;'LEG G'!H2,'LEG G'!I19,'LEG G'!H2)</f>
        <v>0.21354166666666666</v>
      </c>
      <c r="I19" s="35">
        <f>VLOOKUP(E4:E43,$B4:$C43,2,FALSE)</f>
        <v>0.2536921296296296</v>
      </c>
      <c r="J19" s="8">
        <f t="shared" si="0"/>
        <v>0.04015046296296296</v>
      </c>
      <c r="K19" s="19">
        <f>'LEG G'!K19+J19</f>
        <v>0.3031597222222222</v>
      </c>
      <c r="L19" s="11"/>
      <c r="M19" s="54">
        <v>16</v>
      </c>
      <c r="N19" s="54" t="s">
        <v>53</v>
      </c>
      <c r="O19" s="54" t="s">
        <v>334</v>
      </c>
      <c r="P19" s="55">
        <v>0.035081018518518525</v>
      </c>
      <c r="Q19" s="53"/>
      <c r="R19" s="54">
        <v>16</v>
      </c>
      <c r="S19" s="54" t="s">
        <v>66</v>
      </c>
      <c r="T19" s="55">
        <v>0.2737268518518518</v>
      </c>
    </row>
    <row r="20" spans="2:20" ht="15">
      <c r="B20" s="61">
        <v>25</v>
      </c>
      <c r="C20" s="65">
        <v>0.24997685185185184</v>
      </c>
      <c r="E20" s="79">
        <v>17</v>
      </c>
      <c r="F20" s="18" t="str">
        <f>'LEG A'!F20</f>
        <v>WREAKE LADIES B</v>
      </c>
      <c r="G20" s="29" t="s">
        <v>337</v>
      </c>
      <c r="H20" s="19">
        <f>IF('LEG G'!I20&lt;'LEG G'!H2,'LEG G'!I20,'LEG G'!H2)</f>
        <v>0.21354166666666666</v>
      </c>
      <c r="I20" s="35">
        <f>VLOOKUP(E4:E43,$B4:$C43,2,FALSE)</f>
        <v>0.25795138888888886</v>
      </c>
      <c r="J20" s="8">
        <f t="shared" si="0"/>
        <v>0.0444097222222222</v>
      </c>
      <c r="K20" s="19">
        <f>'LEG G'!K20+J20</f>
        <v>0.36155092592592586</v>
      </c>
      <c r="L20" s="11"/>
      <c r="M20" s="54">
        <v>17</v>
      </c>
      <c r="N20" s="54" t="s">
        <v>64</v>
      </c>
      <c r="O20" s="54" t="s">
        <v>345</v>
      </c>
      <c r="P20" s="55">
        <v>0.03643518518518518</v>
      </c>
      <c r="Q20" s="53"/>
      <c r="R20" s="54">
        <v>17</v>
      </c>
      <c r="S20" s="54" t="s">
        <v>57</v>
      </c>
      <c r="T20" s="55">
        <v>0.2746180555555555</v>
      </c>
    </row>
    <row r="21" spans="2:20" ht="15">
      <c r="B21" s="61">
        <v>7</v>
      </c>
      <c r="C21" s="65">
        <v>0.2504166666666667</v>
      </c>
      <c r="E21" s="79">
        <v>18</v>
      </c>
      <c r="F21" s="18" t="str">
        <f>'LEG A'!F21</f>
        <v>BIRSTALL MEN</v>
      </c>
      <c r="G21" s="29" t="s">
        <v>338</v>
      </c>
      <c r="H21" s="19">
        <f>IF('LEG G'!I21&lt;'LEG G'!H2,'LEG G'!I21,'LEG G'!H2)</f>
        <v>0.21354166666666666</v>
      </c>
      <c r="I21" s="35">
        <f>VLOOKUP(E4:E43,$B4:$C43,2,FALSE)</f>
        <v>0.2543287037037037</v>
      </c>
      <c r="J21" s="8">
        <f t="shared" si="0"/>
        <v>0.04078703703703704</v>
      </c>
      <c r="K21" s="19">
        <f>'LEG G'!K21+J21</f>
        <v>0.2746180555555555</v>
      </c>
      <c r="L21" s="11"/>
      <c r="M21" s="54">
        <v>18</v>
      </c>
      <c r="N21" s="54" t="s">
        <v>47</v>
      </c>
      <c r="O21" s="54" t="s">
        <v>328</v>
      </c>
      <c r="P21" s="55">
        <v>0.03687500000000002</v>
      </c>
      <c r="Q21" s="53"/>
      <c r="R21" s="54">
        <v>18</v>
      </c>
      <c r="S21" s="54" t="s">
        <v>54</v>
      </c>
      <c r="T21" s="55">
        <v>0.2782175925925926</v>
      </c>
    </row>
    <row r="22" spans="2:20" ht="15">
      <c r="B22" s="61">
        <v>15</v>
      </c>
      <c r="C22" s="65">
        <v>0.2506365740740741</v>
      </c>
      <c r="E22" s="79">
        <v>19</v>
      </c>
      <c r="F22" s="18" t="str">
        <f>'LEG A'!F22</f>
        <v>ROADHOGGS MEN</v>
      </c>
      <c r="G22" s="29" t="s">
        <v>339</v>
      </c>
      <c r="H22" s="19">
        <f>IF('LEG G'!I22&lt;'LEG G'!H2,'LEG G'!I22,'LEG G'!H2)</f>
        <v>0.21354166666666666</v>
      </c>
      <c r="I22" s="35">
        <f>VLOOKUP(E4:E43,$B4:$C43,2,FALSE)</f>
        <v>0.24356481481481482</v>
      </c>
      <c r="J22" s="8">
        <f t="shared" si="0"/>
        <v>0.03002314814814816</v>
      </c>
      <c r="K22" s="19">
        <f>'LEG G'!K22+J22</f>
        <v>0.25810185185185186</v>
      </c>
      <c r="L22" s="11"/>
      <c r="M22" s="54">
        <v>19</v>
      </c>
      <c r="N22" s="54" t="s">
        <v>54</v>
      </c>
      <c r="O22" s="54" t="s">
        <v>335</v>
      </c>
      <c r="P22" s="55">
        <v>0.037094907407407424</v>
      </c>
      <c r="Q22" s="53"/>
      <c r="R22" s="54">
        <v>19</v>
      </c>
      <c r="S22" s="54" t="s">
        <v>74</v>
      </c>
      <c r="T22" s="55">
        <v>0.28033564814814815</v>
      </c>
    </row>
    <row r="23" spans="2:20" ht="15">
      <c r="B23" s="61">
        <v>11</v>
      </c>
      <c r="C23" s="65">
        <v>0.2512037037037037</v>
      </c>
      <c r="E23" s="79">
        <v>20</v>
      </c>
      <c r="F23" s="18" t="str">
        <f>'LEG A'!F23</f>
        <v>WEST END MIXED A</v>
      </c>
      <c r="G23" s="29" t="s">
        <v>340</v>
      </c>
      <c r="H23" s="19">
        <f>IF('LEG G'!I23&lt;'LEG G'!H2,'LEG G'!I23,'LEG G'!H2)</f>
        <v>0.21354166666666666</v>
      </c>
      <c r="I23" s="35">
        <f>VLOOKUP(E4:E43,$B4:$C43,2,FALSE)</f>
        <v>0.24372685185185183</v>
      </c>
      <c r="J23" s="8">
        <f t="shared" si="0"/>
        <v>0.030185185185185176</v>
      </c>
      <c r="K23" s="19">
        <f>'LEG G'!K23+J23</f>
        <v>0.26206018518518515</v>
      </c>
      <c r="L23" s="11"/>
      <c r="M23" s="54">
        <v>20</v>
      </c>
      <c r="N23" s="54" t="s">
        <v>50</v>
      </c>
      <c r="O23" s="54" t="s">
        <v>331</v>
      </c>
      <c r="P23" s="55">
        <v>0.03766203703703705</v>
      </c>
      <c r="Q23" s="53"/>
      <c r="R23" s="54">
        <v>20</v>
      </c>
      <c r="S23" s="54" t="s">
        <v>68</v>
      </c>
      <c r="T23" s="55">
        <v>0.28415509259259264</v>
      </c>
    </row>
    <row r="24" spans="2:20" ht="15">
      <c r="B24" s="61">
        <v>29</v>
      </c>
      <c r="C24" s="65">
        <v>0.25125000000000003</v>
      </c>
      <c r="E24" s="79">
        <v>21</v>
      </c>
      <c r="F24" s="18" t="str">
        <f>'LEG A'!F24</f>
        <v>WEST END MIXED B</v>
      </c>
      <c r="G24" s="29" t="s">
        <v>341</v>
      </c>
      <c r="H24" s="19">
        <f>IF('LEG G'!I24&lt;'LEG G'!H2,'LEG G'!I24,'LEG G'!H2)</f>
        <v>0.21354166666666666</v>
      </c>
      <c r="I24" s="35">
        <f>VLOOKUP(E4:E43,$B4:$C43,2,FALSE)</f>
        <v>0.25675925925925924</v>
      </c>
      <c r="J24" s="8">
        <f t="shared" si="0"/>
        <v>0.043217592592592585</v>
      </c>
      <c r="K24" s="19">
        <f>'LEG G'!K24+J24</f>
        <v>0.30574074074074076</v>
      </c>
      <c r="L24" s="11"/>
      <c r="M24" s="54">
        <v>21</v>
      </c>
      <c r="N24" s="54" t="s">
        <v>68</v>
      </c>
      <c r="O24" s="54" t="s">
        <v>349</v>
      </c>
      <c r="P24" s="55">
        <v>0.03770833333333337</v>
      </c>
      <c r="Q24" s="53"/>
      <c r="R24" s="54">
        <v>21</v>
      </c>
      <c r="S24" s="54" t="s">
        <v>75</v>
      </c>
      <c r="T24" s="55">
        <v>0.2981018518518519</v>
      </c>
    </row>
    <row r="25" spans="2:20" ht="15">
      <c r="B25" s="61">
        <v>3</v>
      </c>
      <c r="C25" s="65">
        <v>0.2525</v>
      </c>
      <c r="E25" s="79">
        <v>22</v>
      </c>
      <c r="F25" s="18" t="str">
        <f>'LEG A'!F25</f>
        <v>WEST END MIXED C</v>
      </c>
      <c r="G25" s="29" t="s">
        <v>342</v>
      </c>
      <c r="H25" s="19">
        <f>IF('LEG G'!I25&lt;'LEG G'!H2,'LEG G'!I25,'LEG G'!H2)</f>
        <v>0.21354166666666666</v>
      </c>
      <c r="I25" s="35">
        <f>VLOOKUP(E4:E43,$B4:$C43,2,FALSE)</f>
        <v>0.2649768518518519</v>
      </c>
      <c r="J25" s="8">
        <f t="shared" si="0"/>
        <v>0.05143518518518522</v>
      </c>
      <c r="K25" s="19">
        <f>'LEG G'!K25+J25</f>
        <v>0.3115162037037037</v>
      </c>
      <c r="L25" s="11"/>
      <c r="M25" s="54">
        <v>22</v>
      </c>
      <c r="N25" s="54" t="s">
        <v>43</v>
      </c>
      <c r="O25" s="54" t="s">
        <v>324</v>
      </c>
      <c r="P25" s="55">
        <v>0.038958333333333345</v>
      </c>
      <c r="Q25" s="53"/>
      <c r="R25" s="54">
        <v>22</v>
      </c>
      <c r="S25" s="54" t="s">
        <v>43</v>
      </c>
      <c r="T25" s="55">
        <v>0.29874999999999996</v>
      </c>
    </row>
    <row r="26" spans="2:20" ht="15">
      <c r="B26" s="61">
        <v>31</v>
      </c>
      <c r="C26" s="65">
        <v>0.25287037037037036</v>
      </c>
      <c r="E26" s="79">
        <v>23</v>
      </c>
      <c r="F26" s="18" t="str">
        <f>'LEG A'!F26</f>
        <v>WEST END MIXED D</v>
      </c>
      <c r="G26" s="29" t="s">
        <v>343</v>
      </c>
      <c r="H26" s="19">
        <f>IF('LEG G'!I26&lt;'LEG G'!H2,'LEG G'!I26,'LEG G'!H2)</f>
        <v>0.21354166666666666</v>
      </c>
      <c r="I26" s="35">
        <f>VLOOKUP(E4:E43,$B4:$C43,2,FALSE)</f>
        <v>0.2548726851851852</v>
      </c>
      <c r="J26" s="8">
        <f t="shared" si="0"/>
        <v>0.04133101851851853</v>
      </c>
      <c r="K26" s="19">
        <f>'LEG G'!K26+J26</f>
        <v>0.30118055555555556</v>
      </c>
      <c r="L26" s="11"/>
      <c r="M26" s="54">
        <v>23</v>
      </c>
      <c r="N26" s="54" t="s">
        <v>70</v>
      </c>
      <c r="O26" s="54" t="s">
        <v>351</v>
      </c>
      <c r="P26" s="55">
        <v>0.0393287037037037</v>
      </c>
      <c r="Q26" s="53"/>
      <c r="R26" s="54">
        <v>23</v>
      </c>
      <c r="S26" s="54" t="s">
        <v>71</v>
      </c>
      <c r="T26" s="55">
        <v>0.29989583333333325</v>
      </c>
    </row>
    <row r="27" spans="2:20" ht="15">
      <c r="B27" s="61">
        <v>16</v>
      </c>
      <c r="C27" s="65">
        <v>0.2536921296296296</v>
      </c>
      <c r="E27" s="79">
        <v>24</v>
      </c>
      <c r="F27" s="18" t="str">
        <f>'LEG A'!F27</f>
        <v>SHEPSHED MEN</v>
      </c>
      <c r="G27" s="29" t="s">
        <v>344</v>
      </c>
      <c r="H27" s="19">
        <f>IF('LEG G'!I27&lt;'LEG G'!H2,'LEG G'!I27,'LEG G'!H2)</f>
        <v>0.21201388888888886</v>
      </c>
      <c r="I27" s="35">
        <f>VLOOKUP(E4:E43,$B4:$C43,2,FALSE)</f>
        <v>0.2438888888888889</v>
      </c>
      <c r="J27" s="8">
        <f t="shared" si="0"/>
        <v>0.03187500000000004</v>
      </c>
      <c r="K27" s="19">
        <f>'LEG G'!K27+J27</f>
        <v>0.2438888888888889</v>
      </c>
      <c r="L27" s="11"/>
      <c r="M27" s="54">
        <v>24</v>
      </c>
      <c r="N27" s="54" t="s">
        <v>55</v>
      </c>
      <c r="O27" s="54" t="s">
        <v>336</v>
      </c>
      <c r="P27" s="55">
        <v>0.04015046296296296</v>
      </c>
      <c r="Q27" s="53"/>
      <c r="R27" s="54">
        <v>24</v>
      </c>
      <c r="S27" s="54" t="s">
        <v>62</v>
      </c>
      <c r="T27" s="55">
        <v>0.30118055555555556</v>
      </c>
    </row>
    <row r="28" spans="2:20" ht="15">
      <c r="B28" s="61">
        <v>35</v>
      </c>
      <c r="C28" s="65">
        <v>0.25373842592592594</v>
      </c>
      <c r="E28" s="79">
        <v>25</v>
      </c>
      <c r="F28" s="18" t="str">
        <f>'LEG A'!F28</f>
        <v>SHEPSHED MIXED</v>
      </c>
      <c r="G28" s="29" t="s">
        <v>345</v>
      </c>
      <c r="H28" s="19">
        <f>IF('LEG G'!I28&lt;'LEG G'!H2,'LEG G'!I28,'LEG G'!H2)</f>
        <v>0.21354166666666666</v>
      </c>
      <c r="I28" s="35">
        <f>VLOOKUP(E4:E43,$B4:$C43,2,FALSE)</f>
        <v>0.24997685185185184</v>
      </c>
      <c r="J28" s="8">
        <f t="shared" si="0"/>
        <v>0.03643518518518518</v>
      </c>
      <c r="K28" s="19">
        <f>'LEG G'!K28+J28</f>
        <v>0.332962962962963</v>
      </c>
      <c r="L28" s="11"/>
      <c r="M28" s="54">
        <v>25</v>
      </c>
      <c r="N28" s="54" t="s">
        <v>74</v>
      </c>
      <c r="O28" s="54" t="s">
        <v>355</v>
      </c>
      <c r="P28" s="55">
        <v>0.04019675925925928</v>
      </c>
      <c r="Q28" s="53"/>
      <c r="R28" s="54">
        <v>25</v>
      </c>
      <c r="S28" s="54" t="s">
        <v>47</v>
      </c>
      <c r="T28" s="55">
        <v>0.3023148148148148</v>
      </c>
    </row>
    <row r="29" spans="2:20" ht="15">
      <c r="B29" s="61">
        <v>18</v>
      </c>
      <c r="C29" s="65">
        <v>0.2543287037037037</v>
      </c>
      <c r="E29" s="79">
        <v>26</v>
      </c>
      <c r="F29" s="18" t="str">
        <f>'LEG A'!F29</f>
        <v>OWLS MEN</v>
      </c>
      <c r="G29" s="29" t="s">
        <v>346</v>
      </c>
      <c r="H29" s="19">
        <f>IF('LEG G'!I29&lt;'LEG G'!H2,'LEG G'!I29,'LEG G'!H2)</f>
        <v>0.2125</v>
      </c>
      <c r="I29" s="35">
        <f>VLOOKUP(E4:E43,$B4:$C43,2,FALSE)</f>
        <v>0.2422453703703704</v>
      </c>
      <c r="J29" s="8">
        <f t="shared" si="0"/>
        <v>0.029745370370370394</v>
      </c>
      <c r="K29" s="19">
        <f>'LEG G'!K29+J29</f>
        <v>0.2422453703703704</v>
      </c>
      <c r="L29" s="11"/>
      <c r="M29" s="54">
        <v>26</v>
      </c>
      <c r="N29" s="54" t="s">
        <v>57</v>
      </c>
      <c r="O29" s="54" t="s">
        <v>338</v>
      </c>
      <c r="P29" s="55">
        <v>0.04078703703703704</v>
      </c>
      <c r="Q29" s="53"/>
      <c r="R29" s="54">
        <v>26</v>
      </c>
      <c r="S29" s="54" t="s">
        <v>55</v>
      </c>
      <c r="T29" s="55">
        <v>0.3031597222222222</v>
      </c>
    </row>
    <row r="30" spans="2:20" ht="15">
      <c r="B30" s="61">
        <v>23</v>
      </c>
      <c r="C30" s="65">
        <v>0.2548726851851852</v>
      </c>
      <c r="E30" s="79">
        <v>27</v>
      </c>
      <c r="F30" s="18" t="str">
        <f>'LEG A'!F30</f>
        <v>OWLS MIXED</v>
      </c>
      <c r="G30" s="29" t="s">
        <v>347</v>
      </c>
      <c r="H30" s="19">
        <f>IF('LEG G'!I30&lt;'LEG G'!H2,'LEG G'!I30,'LEG G'!H2)</f>
        <v>0.21354166666666666</v>
      </c>
      <c r="I30" s="35">
        <f>VLOOKUP(E4:E43,$B4:$C43,2,FALSE)</f>
        <v>0.2462037037037037</v>
      </c>
      <c r="J30" s="8">
        <f t="shared" si="0"/>
        <v>0.032662037037037045</v>
      </c>
      <c r="K30" s="19">
        <f>'LEG G'!K30+J30</f>
        <v>0.2737268518518518</v>
      </c>
      <c r="L30" s="11"/>
      <c r="M30" s="54">
        <v>27</v>
      </c>
      <c r="N30" s="54" t="s">
        <v>62</v>
      </c>
      <c r="O30" s="54" t="s">
        <v>343</v>
      </c>
      <c r="P30" s="55">
        <v>0.04133101851851853</v>
      </c>
      <c r="Q30" s="53"/>
      <c r="R30" s="54">
        <v>27</v>
      </c>
      <c r="S30" s="54" t="s">
        <v>60</v>
      </c>
      <c r="T30" s="55">
        <v>0.30574074074074076</v>
      </c>
    </row>
    <row r="31" spans="2:20" ht="15">
      <c r="B31" s="61">
        <v>36</v>
      </c>
      <c r="C31" s="65">
        <v>0.25556712962962963</v>
      </c>
      <c r="E31" s="79">
        <v>28</v>
      </c>
      <c r="F31" s="18" t="str">
        <f>'LEG A'!F31</f>
        <v>HUNCOTE MIXED A</v>
      </c>
      <c r="G31" s="29" t="s">
        <v>348</v>
      </c>
      <c r="H31" s="19">
        <f>IF('LEG G'!I31&lt;'LEG G'!H2,'LEG G'!I31,'LEG G'!H2)</f>
        <v>0.21354166666666666</v>
      </c>
      <c r="I31" s="35">
        <f>VLOOKUP(E4:E43,$B4:$C43,2,FALSE)</f>
        <v>0.2448726851851852</v>
      </c>
      <c r="J31" s="8">
        <f t="shared" si="0"/>
        <v>0.03133101851851855</v>
      </c>
      <c r="K31" s="19">
        <f>'LEG G'!K31+J31</f>
        <v>0.2525462962962963</v>
      </c>
      <c r="L31" s="11"/>
      <c r="M31" s="54">
        <v>28</v>
      </c>
      <c r="N31" s="54" t="s">
        <v>75</v>
      </c>
      <c r="O31" s="54" t="s">
        <v>356</v>
      </c>
      <c r="P31" s="55">
        <v>0.04202546296296297</v>
      </c>
      <c r="Q31" s="53"/>
      <c r="R31" s="54">
        <v>28</v>
      </c>
      <c r="S31" s="54" t="s">
        <v>61</v>
      </c>
      <c r="T31" s="55">
        <v>0.3115162037037037</v>
      </c>
    </row>
    <row r="32" spans="2:20" ht="15">
      <c r="B32" s="62">
        <v>32</v>
      </c>
      <c r="C32" s="65">
        <v>0.2561111111111111</v>
      </c>
      <c r="E32" s="79">
        <v>29</v>
      </c>
      <c r="F32" s="18" t="str">
        <f>'LEG A'!F32</f>
        <v>HUNCOTE MIXED B</v>
      </c>
      <c r="G32" s="29" t="s">
        <v>349</v>
      </c>
      <c r="H32" s="19">
        <f>IF('LEG G'!I32&lt;'LEG G'!H2,'LEG G'!I32,'LEG G'!H2)</f>
        <v>0.21354166666666666</v>
      </c>
      <c r="I32" s="35">
        <f>VLOOKUP(E4:E43,$B4:$C43,2,FALSE)</f>
        <v>0.25125000000000003</v>
      </c>
      <c r="J32" s="8">
        <f t="shared" si="0"/>
        <v>0.03770833333333337</v>
      </c>
      <c r="K32" s="19">
        <f>'LEG G'!K32+J32</f>
        <v>0.28415509259259264</v>
      </c>
      <c r="L32" s="11"/>
      <c r="M32" s="54">
        <v>29</v>
      </c>
      <c r="N32" s="54" t="s">
        <v>71</v>
      </c>
      <c r="O32" s="54" t="s">
        <v>352</v>
      </c>
      <c r="P32" s="55">
        <v>0.042569444444444465</v>
      </c>
      <c r="R32" s="54">
        <v>29</v>
      </c>
      <c r="S32" s="54" t="s">
        <v>50</v>
      </c>
      <c r="T32" s="55">
        <v>0.3131250000000001</v>
      </c>
    </row>
    <row r="33" spans="2:20" ht="15">
      <c r="B33" s="62">
        <v>21</v>
      </c>
      <c r="C33" s="65">
        <v>0.25675925925925924</v>
      </c>
      <c r="E33" s="79">
        <v>30</v>
      </c>
      <c r="F33" s="18" t="str">
        <f>'LEG A'!F33</f>
        <v>DESFORD MEN</v>
      </c>
      <c r="G33" s="29" t="s">
        <v>350</v>
      </c>
      <c r="H33" s="19">
        <f>IF('LEG G'!I33&lt;'LEG G'!H2,'LEG G'!I33,'LEG G'!H2)</f>
        <v>0.21354166666666666</v>
      </c>
      <c r="I33" s="35">
        <f>VLOOKUP(E4:E43,$B4:$C43,2,FALSE)</f>
        <v>0.2460416666666667</v>
      </c>
      <c r="J33" s="8">
        <f t="shared" si="0"/>
        <v>0.03250000000000003</v>
      </c>
      <c r="K33" s="19">
        <f>'LEG G'!K33+J33</f>
        <v>0.26148148148148154</v>
      </c>
      <c r="L33" s="11"/>
      <c r="M33" s="54">
        <v>30</v>
      </c>
      <c r="N33" s="54" t="s">
        <v>60</v>
      </c>
      <c r="O33" s="54" t="s">
        <v>341</v>
      </c>
      <c r="P33" s="55">
        <v>0.043217592592592585</v>
      </c>
      <c r="R33" s="54">
        <v>30</v>
      </c>
      <c r="S33" s="54" t="s">
        <v>49</v>
      </c>
      <c r="T33" s="55">
        <v>0.3205324074074074</v>
      </c>
    </row>
    <row r="34" spans="2:20" ht="15">
      <c r="B34" s="62">
        <v>17</v>
      </c>
      <c r="C34" s="65">
        <v>0.25795138888888886</v>
      </c>
      <c r="E34" s="79">
        <v>31</v>
      </c>
      <c r="F34" s="18" t="str">
        <f>'LEG A'!F34</f>
        <v>DESFORD MIXED A</v>
      </c>
      <c r="G34" s="29" t="s">
        <v>351</v>
      </c>
      <c r="H34" s="19">
        <f>IF('LEG G'!I34&lt;'LEG G'!H2,'LEG G'!I34,'LEG G'!H2)</f>
        <v>0.21354166666666666</v>
      </c>
      <c r="I34" s="35">
        <f>VLOOKUP(E4:E43,$B4:$C43,2,FALSE)</f>
        <v>0.25287037037037036</v>
      </c>
      <c r="J34" s="8">
        <f t="shared" si="0"/>
        <v>0.0393287037037037</v>
      </c>
      <c r="K34" s="19">
        <f>'LEG G'!K34+J34</f>
        <v>0.32740740740740737</v>
      </c>
      <c r="L34" s="11"/>
      <c r="M34" s="54">
        <v>31</v>
      </c>
      <c r="N34" s="54" t="s">
        <v>56</v>
      </c>
      <c r="O34" s="54" t="s">
        <v>337</v>
      </c>
      <c r="P34" s="55">
        <v>0.0444097222222222</v>
      </c>
      <c r="R34" s="54">
        <v>31</v>
      </c>
      <c r="S34" s="54" t="s">
        <v>70</v>
      </c>
      <c r="T34" s="55">
        <v>0.32740740740740737</v>
      </c>
    </row>
    <row r="35" spans="2:20" ht="15">
      <c r="B35" s="62">
        <v>10</v>
      </c>
      <c r="C35" s="65">
        <v>0.2596875</v>
      </c>
      <c r="E35" s="79">
        <v>32</v>
      </c>
      <c r="F35" s="18" t="str">
        <f>'LEG A'!F35</f>
        <v>DESFORD MIXED B</v>
      </c>
      <c r="G35" s="29" t="s">
        <v>352</v>
      </c>
      <c r="H35" s="19">
        <f>IF('LEG G'!I35&lt;'LEG G'!H2,'LEG G'!I35,'LEG G'!H2)</f>
        <v>0.21354166666666666</v>
      </c>
      <c r="I35" s="35">
        <f>VLOOKUP(E4:E43,$B4:$C43,2,FALSE)</f>
        <v>0.2561111111111111</v>
      </c>
      <c r="J35" s="8">
        <f t="shared" si="0"/>
        <v>0.042569444444444465</v>
      </c>
      <c r="K35" s="19">
        <f>'LEG G'!K35+J35</f>
        <v>0.29989583333333325</v>
      </c>
      <c r="L35" s="11"/>
      <c r="M35" s="54">
        <v>32</v>
      </c>
      <c r="N35" s="54" t="s">
        <v>49</v>
      </c>
      <c r="O35" s="54" t="s">
        <v>330</v>
      </c>
      <c r="P35" s="55">
        <v>0.04614583333333336</v>
      </c>
      <c r="R35" s="54">
        <v>32</v>
      </c>
      <c r="S35" s="54" t="s">
        <v>64</v>
      </c>
      <c r="T35" s="55">
        <v>0.332962962962963</v>
      </c>
    </row>
    <row r="36" spans="2:20" ht="15">
      <c r="B36" s="62">
        <v>13</v>
      </c>
      <c r="C36" s="65">
        <v>0.26199074074074075</v>
      </c>
      <c r="E36" s="79">
        <v>33</v>
      </c>
      <c r="F36" s="18" t="str">
        <f>'LEG A'!F36</f>
        <v>BIRSTALL MIXED</v>
      </c>
      <c r="G36" s="29" t="s">
        <v>353</v>
      </c>
      <c r="H36" s="19">
        <f>IF('LEG G'!I36&lt;'LEG G'!H2,'LEG G'!I36,'LEG G'!H2)</f>
        <v>0.21354166666666666</v>
      </c>
      <c r="I36" s="35">
        <f>VLOOKUP(E4:E43,$B4:$C43,2,FALSE)</f>
        <v>0.2649652777777778</v>
      </c>
      <c r="J36" s="8">
        <f t="shared" si="0"/>
        <v>0.05142361111111113</v>
      </c>
      <c r="K36" s="19">
        <f>'LEG G'!K36+J36</f>
        <v>0.34144675925925927</v>
      </c>
      <c r="L36" s="11"/>
      <c r="M36" s="54">
        <v>33</v>
      </c>
      <c r="N36" s="54" t="s">
        <v>52</v>
      </c>
      <c r="O36" s="54" t="s">
        <v>333</v>
      </c>
      <c r="P36" s="55">
        <v>0.04844907407407409</v>
      </c>
      <c r="R36" s="54">
        <v>33</v>
      </c>
      <c r="S36" s="54" t="s">
        <v>52</v>
      </c>
      <c r="T36" s="55">
        <v>0.3365625</v>
      </c>
    </row>
    <row r="37" spans="2:20" ht="15">
      <c r="B37" s="62">
        <v>33</v>
      </c>
      <c r="C37" s="65">
        <v>0.2649652777777778</v>
      </c>
      <c r="E37" s="79">
        <v>34</v>
      </c>
      <c r="F37" s="18" t="str">
        <f>'LEG A'!F37</f>
        <v>HARBOROUGH MEN</v>
      </c>
      <c r="G37" s="29" t="s">
        <v>354</v>
      </c>
      <c r="H37" s="19">
        <f>IF('LEG G'!I37&lt;'LEG G'!H2,'LEG G'!I37,'LEG G'!H2)</f>
        <v>0.20158564814814817</v>
      </c>
      <c r="I37" s="35">
        <f>VLOOKUP(E4:E43,$B4:$C43,2,FALSE)</f>
        <v>0.23093750000000002</v>
      </c>
      <c r="J37" s="8">
        <f t="shared" si="0"/>
        <v>0.02935185185185185</v>
      </c>
      <c r="K37" s="19">
        <f>'LEG G'!K37+J37</f>
        <v>0.23093750000000002</v>
      </c>
      <c r="L37" s="11"/>
      <c r="M37" s="54">
        <v>34</v>
      </c>
      <c r="N37" s="54" t="s">
        <v>72</v>
      </c>
      <c r="O37" s="54" t="s">
        <v>353</v>
      </c>
      <c r="P37" s="55">
        <v>0.05142361111111113</v>
      </c>
      <c r="R37" s="54">
        <v>34</v>
      </c>
      <c r="S37" s="54" t="s">
        <v>72</v>
      </c>
      <c r="T37" s="55">
        <v>0.34144675925925927</v>
      </c>
    </row>
    <row r="38" spans="2:20" ht="15">
      <c r="B38" s="62">
        <v>22</v>
      </c>
      <c r="C38" s="65">
        <v>0.2649768518518519</v>
      </c>
      <c r="E38" s="79">
        <v>35</v>
      </c>
      <c r="F38" s="18" t="str">
        <f>'LEG A'!F38</f>
        <v>HARBOROUGH MIXED</v>
      </c>
      <c r="G38" s="29" t="s">
        <v>355</v>
      </c>
      <c r="H38" s="19">
        <f>IF('LEG G'!I38&lt;'LEG G'!H2,'LEG G'!I38,'LEG G'!H2)</f>
        <v>0.21354166666666666</v>
      </c>
      <c r="I38" s="35">
        <f>VLOOKUP(E4:E43,$B4:$C43,2,FALSE)</f>
        <v>0.25373842592592594</v>
      </c>
      <c r="J38" s="8">
        <f t="shared" si="0"/>
        <v>0.04019675925925928</v>
      </c>
      <c r="K38" s="19">
        <f>'LEG G'!K38+J38</f>
        <v>0.28033564814814815</v>
      </c>
      <c r="L38" s="11"/>
      <c r="M38" s="54">
        <v>35</v>
      </c>
      <c r="N38" s="54" t="s">
        <v>61</v>
      </c>
      <c r="O38" s="54" t="s">
        <v>342</v>
      </c>
      <c r="P38" s="55">
        <v>0.05143518518518522</v>
      </c>
      <c r="R38" s="54">
        <v>35</v>
      </c>
      <c r="S38" s="54" t="s">
        <v>56</v>
      </c>
      <c r="T38" s="55">
        <v>0.36155092592592586</v>
      </c>
    </row>
    <row r="39" spans="2:20" ht="15">
      <c r="B39" s="62"/>
      <c r="C39" s="65"/>
      <c r="E39" s="79">
        <v>36</v>
      </c>
      <c r="F39" s="18" t="str">
        <f>'LEG A'!F39</f>
        <v>HEMITAGE ODDS</v>
      </c>
      <c r="G39" s="29" t="s">
        <v>356</v>
      </c>
      <c r="H39" s="19">
        <f>IF('LEG G'!I39&lt;'LEG G'!H2,'LEG G'!I39,'LEG G'!H2)</f>
        <v>0.21354166666666666</v>
      </c>
      <c r="I39" s="35">
        <f>VLOOKUP(E4:E43,$B4:$C43,2,FALSE)</f>
        <v>0.25556712962962963</v>
      </c>
      <c r="J39" s="8">
        <f t="shared" si="0"/>
        <v>0.04202546296296297</v>
      </c>
      <c r="K39" s="19">
        <f>'LEG G'!K39+J39</f>
        <v>0.2981018518518519</v>
      </c>
      <c r="L39" s="11"/>
      <c r="M39" s="54">
        <v>36</v>
      </c>
      <c r="N39" s="54">
        <v>0</v>
      </c>
      <c r="O39" s="54"/>
      <c r="P39" s="55" t="e">
        <v>#N/A</v>
      </c>
      <c r="R39" s="54">
        <v>36</v>
      </c>
      <c r="S39" s="54">
        <v>0</v>
      </c>
      <c r="T39" s="55" t="e">
        <v>#N/A</v>
      </c>
    </row>
    <row r="40" spans="2:20" ht="15">
      <c r="B40" s="62"/>
      <c r="C40" s="65"/>
      <c r="E40" s="79">
        <v>37</v>
      </c>
      <c r="F40" s="18">
        <f>'LEG A'!F40</f>
        <v>0</v>
      </c>
      <c r="G40" s="29"/>
      <c r="H40" s="19" t="e">
        <f>IF('LEG G'!I40&lt;'LEG G'!H2,'LEG G'!I40,'LEG G'!H2)</f>
        <v>#N/A</v>
      </c>
      <c r="I40" s="35" t="e">
        <f>VLOOKUP(E4:E43,$B4:$C43,2,FALSE)</f>
        <v>#N/A</v>
      </c>
      <c r="J40" s="8" t="e">
        <f t="shared" si="0"/>
        <v>#N/A</v>
      </c>
      <c r="K40" s="19" t="e">
        <f>'LEG G'!K40+J40</f>
        <v>#N/A</v>
      </c>
      <c r="L40" s="11"/>
      <c r="M40" s="54">
        <v>37</v>
      </c>
      <c r="N40" s="54">
        <v>0</v>
      </c>
      <c r="O40" s="54"/>
      <c r="P40" s="55" t="e">
        <v>#N/A</v>
      </c>
      <c r="R40" s="54">
        <v>37</v>
      </c>
      <c r="S40" s="54">
        <v>0</v>
      </c>
      <c r="T40" s="55" t="e">
        <v>#N/A</v>
      </c>
    </row>
    <row r="41" spans="2:20" ht="15">
      <c r="B41" s="62"/>
      <c r="C41" s="65"/>
      <c r="E41" s="79">
        <v>38</v>
      </c>
      <c r="F41" s="18">
        <f>'LEG A'!F41</f>
        <v>0</v>
      </c>
      <c r="G41" s="29"/>
      <c r="H41" s="19" t="e">
        <f>IF('LEG G'!I41&lt;'LEG G'!H2,'LEG G'!I41,'LEG G'!H2)</f>
        <v>#N/A</v>
      </c>
      <c r="I41" s="35" t="e">
        <f>VLOOKUP(E4:E43,$B4:$C43,2,FALSE)</f>
        <v>#N/A</v>
      </c>
      <c r="J41" s="8" t="e">
        <f t="shared" si="0"/>
        <v>#N/A</v>
      </c>
      <c r="K41" s="19" t="e">
        <f>'LEG G'!K41+J41</f>
        <v>#N/A</v>
      </c>
      <c r="L41" s="11"/>
      <c r="M41" s="54">
        <v>38</v>
      </c>
      <c r="N41" s="54">
        <v>0</v>
      </c>
      <c r="O41" s="54"/>
      <c r="P41" s="55" t="e">
        <v>#N/A</v>
      </c>
      <c r="R41" s="54">
        <v>38</v>
      </c>
      <c r="S41" s="54">
        <v>0</v>
      </c>
      <c r="T41" s="55" t="e">
        <v>#N/A</v>
      </c>
    </row>
    <row r="42" spans="2:20" ht="15">
      <c r="B42" s="62"/>
      <c r="C42" s="65"/>
      <c r="E42" s="79">
        <v>39</v>
      </c>
      <c r="F42" s="18">
        <f>'LEG A'!F42</f>
        <v>0</v>
      </c>
      <c r="G42" s="29"/>
      <c r="H42" s="19" t="e">
        <f>IF('LEG G'!I42&lt;'LEG G'!H2,'LEG G'!I42,'LEG G'!H2)</f>
        <v>#N/A</v>
      </c>
      <c r="I42" s="35" t="e">
        <f>VLOOKUP(E4:E43,$B4:$C43,2,FALSE)</f>
        <v>#N/A</v>
      </c>
      <c r="J42" s="8" t="e">
        <f t="shared" si="0"/>
        <v>#N/A</v>
      </c>
      <c r="K42" s="19" t="e">
        <f>'LEG G'!K42+J42</f>
        <v>#N/A</v>
      </c>
      <c r="L42" s="11"/>
      <c r="M42" s="54">
        <v>39</v>
      </c>
      <c r="N42" s="54">
        <v>0</v>
      </c>
      <c r="O42" s="54"/>
      <c r="P42" s="55" t="e">
        <v>#N/A</v>
      </c>
      <c r="R42" s="54">
        <v>39</v>
      </c>
      <c r="S42" s="54">
        <v>0</v>
      </c>
      <c r="T42" s="55" t="e">
        <v>#N/A</v>
      </c>
    </row>
    <row r="43" spans="2:20" ht="15">
      <c r="B43" s="62"/>
      <c r="C43" s="65"/>
      <c r="E43" s="79">
        <v>40</v>
      </c>
      <c r="F43" s="18">
        <f>'LEG A'!F43</f>
        <v>0</v>
      </c>
      <c r="G43" s="29"/>
      <c r="H43" s="19" t="e">
        <f>IF('LEG G'!I43&lt;'LEG G'!H2,'LEG G'!I43,'LEG G'!H2)</f>
        <v>#N/A</v>
      </c>
      <c r="I43" s="35" t="e">
        <f>VLOOKUP(E4:E43,$B4:$C43,2,FALSE)</f>
        <v>#N/A</v>
      </c>
      <c r="J43" s="8" t="e">
        <f t="shared" si="0"/>
        <v>#N/A</v>
      </c>
      <c r="K43" s="19" t="e">
        <f>'LEG G'!K43+J43</f>
        <v>#N/A</v>
      </c>
      <c r="L43" s="11"/>
      <c r="M43" s="54">
        <v>40</v>
      </c>
      <c r="N43" s="54">
        <v>0</v>
      </c>
      <c r="O43" s="54"/>
      <c r="P43" s="55" t="e">
        <v>#N/A</v>
      </c>
      <c r="R43" s="54">
        <v>40</v>
      </c>
      <c r="S43" s="54">
        <v>0</v>
      </c>
      <c r="T43" s="55" t="e">
        <v>#N/A</v>
      </c>
    </row>
    <row r="44" spans="6:12" ht="14.25">
      <c r="F44" s="11"/>
      <c r="G44" s="27"/>
      <c r="H44" s="12"/>
      <c r="I44" s="33"/>
      <c r="J44" s="12"/>
      <c r="K44" s="12"/>
      <c r="L44" s="11"/>
    </row>
    <row r="45" spans="6:12" ht="14.25">
      <c r="F45" s="11"/>
      <c r="G45" s="27"/>
      <c r="H45" s="12"/>
      <c r="I45" s="33"/>
      <c r="J45" s="12"/>
      <c r="K45" s="12"/>
      <c r="L45" s="11"/>
    </row>
    <row r="46" spans="6:12" ht="14.25">
      <c r="F46" s="11"/>
      <c r="G46" s="27"/>
      <c r="H46" s="12"/>
      <c r="I46" s="33"/>
      <c r="J46" s="12"/>
      <c r="K46" s="12"/>
      <c r="L46" s="11"/>
    </row>
    <row r="47" spans="6:12" ht="14.25">
      <c r="F47" s="11"/>
      <c r="G47" s="27"/>
      <c r="H47" s="12"/>
      <c r="I47" s="33"/>
      <c r="J47" s="12"/>
      <c r="K47" s="12"/>
      <c r="L47" s="11"/>
    </row>
    <row r="48" spans="6:12" ht="14.25">
      <c r="F48" s="11"/>
      <c r="G48" s="27"/>
      <c r="H48" s="12"/>
      <c r="I48" s="33"/>
      <c r="J48" s="12"/>
      <c r="K48" s="12"/>
      <c r="L48" s="11"/>
    </row>
    <row r="49" spans="6:12" ht="14.25">
      <c r="F49" s="11"/>
      <c r="G49" s="27"/>
      <c r="H49" s="12"/>
      <c r="I49" s="33"/>
      <c r="J49" s="12"/>
      <c r="K49" s="12"/>
      <c r="L49" s="11"/>
    </row>
    <row r="50" spans="6:12" ht="14.25">
      <c r="F50" s="11"/>
      <c r="G50" s="27"/>
      <c r="H50" s="12"/>
      <c r="I50" s="33"/>
      <c r="J50" s="12"/>
      <c r="K50" s="12"/>
      <c r="L50" s="11"/>
    </row>
    <row r="51" spans="6:12" ht="14.25">
      <c r="F51" s="11"/>
      <c r="G51" s="27"/>
      <c r="H51" s="12"/>
      <c r="I51" s="33"/>
      <c r="J51" s="12"/>
      <c r="K51" s="12"/>
      <c r="L51" s="11"/>
    </row>
    <row r="52" spans="6:12" ht="14.25">
      <c r="F52" s="11"/>
      <c r="G52" s="27"/>
      <c r="H52" s="12"/>
      <c r="I52" s="33"/>
      <c r="J52" s="12"/>
      <c r="K52" s="12"/>
      <c r="L52" s="11"/>
    </row>
    <row r="53" spans="6:12" ht="14.25">
      <c r="F53" s="11"/>
      <c r="G53" s="27"/>
      <c r="H53" s="12"/>
      <c r="I53" s="33"/>
      <c r="J53" s="12"/>
      <c r="K53" s="12"/>
      <c r="L53" s="11"/>
    </row>
  </sheetData>
  <sheetProtection/>
  <mergeCells count="2">
    <mergeCell ref="B2:C2"/>
    <mergeCell ref="E2:G2"/>
  </mergeCells>
  <printOptions horizontalCentered="1" verticalCentered="1"/>
  <pageMargins left="0.7086614173228347" right="0.7480314960629921" top="0.7874015748031497" bottom="0.5905511811023623" header="0.5118110236220472" footer="0.5118110236220472"/>
  <pageSetup horizontalDpi="300" verticalDpi="300" orientation="landscape" paperSize="9" scale="80" r:id="rId1"/>
  <headerFooter alignWithMargins="0">
    <oddHeader>&amp;C&amp;"Arial,Bold"&amp;12&amp;UROUND LEICESTER RELAY 2008 - LEG H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B1:T53"/>
  <sheetViews>
    <sheetView zoomScale="65" zoomScaleNormal="65" zoomScalePageLayoutView="0" workbookViewId="0" topLeftCell="J2">
      <selection activeCell="R13" sqref="R13:T13"/>
    </sheetView>
  </sheetViews>
  <sheetFormatPr defaultColWidth="9.140625" defaultRowHeight="12.75"/>
  <cols>
    <col min="2" max="2" width="13.57421875" style="0" bestFit="1" customWidth="1"/>
    <col min="3" max="3" width="14.8515625" style="0" bestFit="1" customWidth="1"/>
    <col min="5" max="5" width="13.57421875" style="0" bestFit="1" customWidth="1"/>
    <col min="6" max="6" width="25.8515625" style="0" bestFit="1" customWidth="1"/>
    <col min="7" max="7" width="20.421875" style="26" bestFit="1" customWidth="1"/>
    <col min="8" max="8" width="16.8515625" style="0" bestFit="1" customWidth="1"/>
    <col min="9" max="9" width="13.57421875" style="26" bestFit="1" customWidth="1"/>
    <col min="10" max="10" width="13.140625" style="9" bestFit="1" customWidth="1"/>
    <col min="11" max="11" width="14.7109375" style="9" bestFit="1" customWidth="1"/>
    <col min="13" max="13" width="12.28125" style="50" bestFit="1" customWidth="1"/>
    <col min="14" max="14" width="26.8515625" style="50" bestFit="1" customWidth="1"/>
    <col min="15" max="15" width="26.57421875" style="50" bestFit="1" customWidth="1"/>
    <col min="16" max="16" width="13.140625" style="50" bestFit="1" customWidth="1"/>
    <col min="17" max="17" width="2.57421875" style="50" customWidth="1"/>
    <col min="18" max="18" width="14.421875" style="50" bestFit="1" customWidth="1"/>
    <col min="19" max="19" width="26.8515625" style="50" bestFit="1" customWidth="1"/>
    <col min="20" max="20" width="15.7109375" style="50" bestFit="1" customWidth="1"/>
  </cols>
  <sheetData>
    <row r="1" spans="5:17" ht="15">
      <c r="E1" s="84" t="s">
        <v>19</v>
      </c>
      <c r="F1" s="10"/>
      <c r="G1" s="27"/>
      <c r="H1" s="21"/>
      <c r="I1" s="33"/>
      <c r="J1" s="12"/>
      <c r="K1" s="12"/>
      <c r="L1" s="11"/>
      <c r="M1" s="47"/>
      <c r="N1" s="47"/>
      <c r="O1" s="47"/>
      <c r="P1" s="48"/>
      <c r="Q1" s="49"/>
    </row>
    <row r="2" spans="2:18" ht="15.75">
      <c r="B2" s="92" t="s">
        <v>36</v>
      </c>
      <c r="C2" s="94"/>
      <c r="E2" s="96" t="s">
        <v>27</v>
      </c>
      <c r="F2" s="96"/>
      <c r="G2" s="96"/>
      <c r="H2" s="12" t="s">
        <v>29</v>
      </c>
      <c r="I2" s="33"/>
      <c r="J2" s="12"/>
      <c r="K2" s="12"/>
      <c r="L2" s="11"/>
      <c r="M2" s="47" t="s">
        <v>19</v>
      </c>
      <c r="N2" s="47"/>
      <c r="O2" s="47"/>
      <c r="P2" s="90"/>
      <c r="Q2" s="91"/>
      <c r="R2" s="83" t="s">
        <v>19</v>
      </c>
    </row>
    <row r="3" spans="2:20" ht="15.75">
      <c r="B3" s="60" t="s">
        <v>24</v>
      </c>
      <c r="C3" s="64" t="s">
        <v>4</v>
      </c>
      <c r="D3" s="1"/>
      <c r="E3" s="78" t="s">
        <v>24</v>
      </c>
      <c r="F3" s="14" t="s">
        <v>0</v>
      </c>
      <c r="G3" s="28" t="s">
        <v>1</v>
      </c>
      <c r="H3" s="15" t="s">
        <v>2</v>
      </c>
      <c r="I3" s="34" t="s">
        <v>3</v>
      </c>
      <c r="J3" s="15" t="s">
        <v>4</v>
      </c>
      <c r="K3" s="15" t="s">
        <v>5</v>
      </c>
      <c r="L3" s="16"/>
      <c r="M3" s="51" t="s">
        <v>6</v>
      </c>
      <c r="N3" s="51" t="s">
        <v>0</v>
      </c>
      <c r="O3" s="51" t="s">
        <v>9</v>
      </c>
      <c r="P3" s="52" t="s">
        <v>4</v>
      </c>
      <c r="Q3" s="53"/>
      <c r="R3" s="51" t="s">
        <v>7</v>
      </c>
      <c r="S3" s="51" t="s">
        <v>0</v>
      </c>
      <c r="T3" s="52" t="s">
        <v>8</v>
      </c>
    </row>
    <row r="4" spans="2:20" ht="15">
      <c r="B4" s="61">
        <v>2</v>
      </c>
      <c r="C4" s="65">
        <v>0.24572916666666667</v>
      </c>
      <c r="E4" s="79">
        <v>1</v>
      </c>
      <c r="F4" s="18" t="str">
        <f>'LEG A'!F4</f>
        <v>HUNCOTE MENS </v>
      </c>
      <c r="G4" s="29" t="s">
        <v>357</v>
      </c>
      <c r="H4" s="19">
        <f>IF('LEG H'!I4&lt;'LEG H'!H2,'LEG H'!I4,'LEG H'!H2)</f>
        <v>0.24792824074074074</v>
      </c>
      <c r="I4" s="35">
        <f>VLOOKUP(E4:E43,$B4:$C43,2,FALSE)</f>
        <v>0.27783564814814815</v>
      </c>
      <c r="J4" s="8">
        <f>I4-H4</f>
        <v>0.02990740740740741</v>
      </c>
      <c r="K4" s="19">
        <f>'LEG H'!K4+J4</f>
        <v>0.3015972222222223</v>
      </c>
      <c r="L4" s="11"/>
      <c r="M4" s="54">
        <v>1</v>
      </c>
      <c r="N4" s="54" t="s">
        <v>76</v>
      </c>
      <c r="O4" s="54" t="s">
        <v>358</v>
      </c>
      <c r="P4" s="55">
        <v>0.02472222222222223</v>
      </c>
      <c r="Q4" s="53"/>
      <c r="R4" s="54">
        <v>1</v>
      </c>
      <c r="S4" s="54" t="s">
        <v>76</v>
      </c>
      <c r="T4" s="55">
        <v>0.24572916666666667</v>
      </c>
    </row>
    <row r="5" spans="2:20" ht="15">
      <c r="B5" s="61">
        <v>34</v>
      </c>
      <c r="C5" s="65">
        <v>0.2562962962962963</v>
      </c>
      <c r="E5" s="79">
        <v>2</v>
      </c>
      <c r="F5" s="18" t="str">
        <f>'LEG A'!F5</f>
        <v>CORITANIANS</v>
      </c>
      <c r="G5" s="29" t="s">
        <v>358</v>
      </c>
      <c r="H5" s="19">
        <f>IF('LEG H'!I5&lt;'LEG H'!H2,'LEG H'!I5,'LEG H'!H2)</f>
        <v>0.22100694444444444</v>
      </c>
      <c r="I5" s="35">
        <f>VLOOKUP(E4:E43,$B4:$C43,2,FALSE)</f>
        <v>0.24572916666666667</v>
      </c>
      <c r="J5" s="8">
        <f aca="true" t="shared" si="0" ref="J5:J43">I5-H5</f>
        <v>0.02472222222222223</v>
      </c>
      <c r="K5" s="19">
        <f>'LEG H'!K5+J5</f>
        <v>0.24572916666666667</v>
      </c>
      <c r="L5" s="11"/>
      <c r="M5" s="54">
        <v>2</v>
      </c>
      <c r="N5" s="54" t="s">
        <v>73</v>
      </c>
      <c r="O5" s="54" t="s">
        <v>389</v>
      </c>
      <c r="P5" s="55">
        <v>0.025358796296296282</v>
      </c>
      <c r="Q5" s="53"/>
      <c r="R5" s="54">
        <v>2</v>
      </c>
      <c r="S5" s="54" t="s">
        <v>73</v>
      </c>
      <c r="T5" s="55">
        <v>0.2562962962962963</v>
      </c>
    </row>
    <row r="6" spans="2:20" ht="15">
      <c r="B6" s="61">
        <v>4</v>
      </c>
      <c r="C6" s="65">
        <v>0.26935185185185184</v>
      </c>
      <c r="E6" s="79">
        <v>3</v>
      </c>
      <c r="F6" s="18" t="str">
        <f>'LEG A'!F6</f>
        <v>BIRSTALL LADIES</v>
      </c>
      <c r="G6" s="29" t="s">
        <v>359</v>
      </c>
      <c r="H6" s="19">
        <f>IF('LEG H'!I6&lt;'LEG H'!H2,'LEG H'!I6,'LEG H'!H2)</f>
        <v>0.2525</v>
      </c>
      <c r="I6" s="35">
        <f>VLOOKUP(E4:E43,$B4:$C43,2,FALSE)</f>
        <v>0.2893287037037037</v>
      </c>
      <c r="J6" s="8">
        <f t="shared" si="0"/>
        <v>0.036828703703703725</v>
      </c>
      <c r="K6" s="19">
        <f>'LEG H'!K6+J6</f>
        <v>0.3355787037037037</v>
      </c>
      <c r="L6" s="11"/>
      <c r="M6" s="54">
        <v>3</v>
      </c>
      <c r="N6" s="54" t="s">
        <v>53</v>
      </c>
      <c r="O6" s="54" t="s">
        <v>369</v>
      </c>
      <c r="P6" s="55">
        <v>0.026666666666666644</v>
      </c>
      <c r="Q6" s="53"/>
      <c r="R6" s="54">
        <v>3</v>
      </c>
      <c r="S6" s="54" t="s">
        <v>44</v>
      </c>
      <c r="T6" s="55">
        <v>0.26949074074074075</v>
      </c>
    </row>
    <row r="7" spans="2:20" ht="15">
      <c r="B7" s="61">
        <v>26</v>
      </c>
      <c r="C7" s="65">
        <v>0.26958333333333334</v>
      </c>
      <c r="E7" s="79">
        <v>4</v>
      </c>
      <c r="F7" s="18" t="str">
        <f>'LEG A'!F7</f>
        <v> BARROW MIXED A</v>
      </c>
      <c r="G7" s="29" t="s">
        <v>360</v>
      </c>
      <c r="H7" s="19">
        <f>IF('LEG H'!I7&lt;'LEG H'!H2,'LEG H'!I7,'LEG H'!H2)</f>
        <v>0.24260416666666665</v>
      </c>
      <c r="I7" s="35">
        <f>VLOOKUP(E4:E43,$B4:$C43,2,FALSE)</f>
        <v>0.26935185185185184</v>
      </c>
      <c r="J7" s="8">
        <f t="shared" si="0"/>
        <v>0.026747685185185194</v>
      </c>
      <c r="K7" s="19">
        <f>'LEG H'!K7+J7</f>
        <v>0.26949074074074075</v>
      </c>
      <c r="L7" s="11"/>
      <c r="M7" s="54">
        <v>4</v>
      </c>
      <c r="N7" s="54" t="s">
        <v>44</v>
      </c>
      <c r="O7" s="54" t="s">
        <v>360</v>
      </c>
      <c r="P7" s="55">
        <v>0.026747685185185194</v>
      </c>
      <c r="Q7" s="53"/>
      <c r="R7" s="54">
        <v>4</v>
      </c>
      <c r="S7" s="54" t="s">
        <v>65</v>
      </c>
      <c r="T7" s="55">
        <v>0.26958333333333334</v>
      </c>
    </row>
    <row r="8" spans="2:20" ht="15">
      <c r="B8" s="61">
        <v>19</v>
      </c>
      <c r="C8" s="65">
        <v>0.27100694444444445</v>
      </c>
      <c r="E8" s="79">
        <v>5</v>
      </c>
      <c r="F8" s="18" t="str">
        <f>'LEG A'!F8</f>
        <v>LEICESTER TRI MENS</v>
      </c>
      <c r="G8" s="29" t="s">
        <v>361</v>
      </c>
      <c r="H8" s="19">
        <f>IF('LEG H'!I8&lt;'LEG H'!H2,'LEG H'!I8,'LEG H'!H2)</f>
        <v>0.24430555555555555</v>
      </c>
      <c r="I8" s="35">
        <f>VLOOKUP(E4:E43,$B4:$C43,2,FALSE)</f>
        <v>0.2736458333333333</v>
      </c>
      <c r="J8" s="8">
        <f t="shared" si="0"/>
        <v>0.029340277777777757</v>
      </c>
      <c r="K8" s="19">
        <f>'LEG H'!K8+J8</f>
        <v>0.2736458333333333</v>
      </c>
      <c r="L8" s="11"/>
      <c r="M8" s="54">
        <v>5</v>
      </c>
      <c r="N8" s="54" t="s">
        <v>65</v>
      </c>
      <c r="O8" s="54" t="s">
        <v>381</v>
      </c>
      <c r="P8" s="55">
        <v>0.027337962962962953</v>
      </c>
      <c r="Q8" s="53"/>
      <c r="R8" s="54">
        <v>5</v>
      </c>
      <c r="S8" s="54" t="s">
        <v>63</v>
      </c>
      <c r="T8" s="55">
        <v>0.2713773148148148</v>
      </c>
    </row>
    <row r="9" spans="2:20" ht="15">
      <c r="B9" s="61">
        <v>24</v>
      </c>
      <c r="C9" s="65">
        <v>0.2713773148148148</v>
      </c>
      <c r="E9" s="79">
        <v>6</v>
      </c>
      <c r="F9" s="18" t="str">
        <f>'LEG A'!F9</f>
        <v>HINCKLEY MIXED A</v>
      </c>
      <c r="G9" s="29" t="s">
        <v>362</v>
      </c>
      <c r="H9" s="19">
        <f>IF('LEG H'!I9&lt;'LEG H'!H2,'LEG H'!I9,'LEG H'!H2)</f>
        <v>0.24490740740740743</v>
      </c>
      <c r="I9" s="35">
        <f>VLOOKUP(E4:E43,$B4:$C43,2,FALSE)</f>
        <v>0.2748611111111111</v>
      </c>
      <c r="J9" s="8">
        <f t="shared" si="0"/>
        <v>0.029953703703703677</v>
      </c>
      <c r="K9" s="19">
        <f>'LEG H'!K9+J9</f>
        <v>0.2850810185185185</v>
      </c>
      <c r="L9" s="11"/>
      <c r="M9" s="54">
        <v>6</v>
      </c>
      <c r="N9" s="54" t="s">
        <v>68</v>
      </c>
      <c r="O9" s="54" t="s">
        <v>384</v>
      </c>
      <c r="P9" s="55">
        <v>0.027372685185185153</v>
      </c>
      <c r="Q9" s="53"/>
      <c r="R9" s="54">
        <v>6</v>
      </c>
      <c r="S9" s="54" t="s">
        <v>45</v>
      </c>
      <c r="T9" s="55">
        <v>0.2736458333333333</v>
      </c>
    </row>
    <row r="10" spans="2:20" ht="15">
      <c r="B10" s="61">
        <v>20</v>
      </c>
      <c r="C10" s="65">
        <v>0.2728240740740741</v>
      </c>
      <c r="E10" s="79">
        <v>7</v>
      </c>
      <c r="F10" s="18" t="str">
        <f>'LEG A'!F10</f>
        <v>HINCKLEY MIXED B</v>
      </c>
      <c r="G10" s="29" t="s">
        <v>363</v>
      </c>
      <c r="H10" s="19">
        <f>IF('LEG H'!I10&lt;'LEG H'!H2,'LEG H'!I10,'LEG H'!H2)</f>
        <v>0.2504166666666667</v>
      </c>
      <c r="I10" s="35">
        <f>VLOOKUP(E4:E43,$B4:$C43,2,FALSE)</f>
        <v>0.2816782407407407</v>
      </c>
      <c r="J10" s="8">
        <f t="shared" si="0"/>
        <v>0.03126157407407404</v>
      </c>
      <c r="K10" s="19">
        <f>'LEG H'!K10+J10</f>
        <v>0.33357638888888885</v>
      </c>
      <c r="L10" s="11"/>
      <c r="M10" s="100">
        <v>7</v>
      </c>
      <c r="N10" s="100" t="s">
        <v>58</v>
      </c>
      <c r="O10" s="100" t="s">
        <v>374</v>
      </c>
      <c r="P10" s="101">
        <v>0.027442129629629636</v>
      </c>
      <c r="Q10" s="53"/>
      <c r="R10" s="54">
        <v>7</v>
      </c>
      <c r="S10" s="54" t="s">
        <v>53</v>
      </c>
      <c r="T10" s="55">
        <v>0.2743171296296296</v>
      </c>
    </row>
    <row r="11" spans="2:20" ht="15">
      <c r="B11" s="61">
        <v>5</v>
      </c>
      <c r="C11" s="65">
        <v>0.2736458333333333</v>
      </c>
      <c r="E11" s="79">
        <v>8</v>
      </c>
      <c r="F11" s="18">
        <f>'LEG A'!F11</f>
        <v>0</v>
      </c>
      <c r="G11" s="29"/>
      <c r="H11" s="19" t="e">
        <f>IF('LEG H'!I11&lt;'LEG H'!H2,'LEG H'!I11,'LEG H'!H2)</f>
        <v>#N/A</v>
      </c>
      <c r="I11" s="35" t="e">
        <f>VLOOKUP(E4:E43,$B4:$C43,2,FALSE)</f>
        <v>#N/A</v>
      </c>
      <c r="J11" s="8" t="e">
        <f t="shared" si="0"/>
        <v>#N/A</v>
      </c>
      <c r="K11" s="19" t="e">
        <f>'LEG H'!K11+J11</f>
        <v>#N/A</v>
      </c>
      <c r="L11" s="11"/>
      <c r="M11" s="54">
        <v>8</v>
      </c>
      <c r="N11" s="54" t="s">
        <v>63</v>
      </c>
      <c r="O11" s="54" t="s">
        <v>379</v>
      </c>
      <c r="P11" s="55">
        <v>0.027488425925925902</v>
      </c>
      <c r="Q11" s="53"/>
      <c r="R11" s="54">
        <v>8</v>
      </c>
      <c r="S11" s="54" t="s">
        <v>67</v>
      </c>
      <c r="T11" s="55">
        <v>0.28326388888888887</v>
      </c>
    </row>
    <row r="12" spans="2:20" ht="15">
      <c r="B12" s="61">
        <v>27</v>
      </c>
      <c r="C12" s="65">
        <v>0.2743055555555555</v>
      </c>
      <c r="E12" s="79">
        <v>9</v>
      </c>
      <c r="F12" s="18" t="str">
        <f>'LEG A'!F12</f>
        <v>BARROW MIXED B</v>
      </c>
      <c r="G12" s="29" t="s">
        <v>364</v>
      </c>
      <c r="H12" s="19">
        <f>IF('LEG H'!I12&lt;'LEG H'!H2,'LEG H'!I12,'LEG H'!H2)</f>
        <v>0.24689814814814814</v>
      </c>
      <c r="I12" s="35">
        <f>VLOOKUP(E4:E43,$B4:$C43,2,FALSE)</f>
        <v>0.27739583333333334</v>
      </c>
      <c r="J12" s="8">
        <f t="shared" si="0"/>
        <v>0.030497685185185197</v>
      </c>
      <c r="K12" s="19">
        <f>'LEG H'!K12+J12</f>
        <v>0.2933333333333334</v>
      </c>
      <c r="L12" s="11"/>
      <c r="M12" s="54">
        <v>9</v>
      </c>
      <c r="N12" s="54" t="s">
        <v>66</v>
      </c>
      <c r="O12" s="54" t="s">
        <v>382</v>
      </c>
      <c r="P12" s="55">
        <v>0.028101851851851822</v>
      </c>
      <c r="Q12" s="53"/>
      <c r="R12" s="54">
        <v>9</v>
      </c>
      <c r="S12" s="54" t="s">
        <v>46</v>
      </c>
      <c r="T12" s="55">
        <v>0.2850810185185185</v>
      </c>
    </row>
    <row r="13" spans="2:20" ht="15">
      <c r="B13" s="61">
        <v>14</v>
      </c>
      <c r="C13" s="65">
        <v>0.2743171296296296</v>
      </c>
      <c r="E13" s="79">
        <v>10</v>
      </c>
      <c r="F13" s="18" t="str">
        <f>'LEG A'!F13</f>
        <v>BARROW MIXED C</v>
      </c>
      <c r="G13" s="29" t="s">
        <v>365</v>
      </c>
      <c r="H13" s="19">
        <f>IF('LEG H'!I13&lt;'LEG H'!H2,'LEG H'!I13,'LEG H'!H2)</f>
        <v>0.2596875</v>
      </c>
      <c r="I13" s="35">
        <f>VLOOKUP(E4:E43,$B4:$C43,2,FALSE)</f>
        <v>0.29453703703703704</v>
      </c>
      <c r="J13" s="8">
        <f t="shared" si="0"/>
        <v>0.034849537037037026</v>
      </c>
      <c r="K13" s="19">
        <f>'LEG H'!K13+J13</f>
        <v>0.35538194444444443</v>
      </c>
      <c r="L13" s="11"/>
      <c r="M13" s="54">
        <v>10</v>
      </c>
      <c r="N13" s="54" t="s">
        <v>57</v>
      </c>
      <c r="O13" s="54" t="s">
        <v>373</v>
      </c>
      <c r="P13" s="55">
        <v>0.02827546296296296</v>
      </c>
      <c r="Q13" s="53"/>
      <c r="R13" s="100">
        <v>10</v>
      </c>
      <c r="S13" s="100" t="s">
        <v>58</v>
      </c>
      <c r="T13" s="101">
        <v>0.2855439814814815</v>
      </c>
    </row>
    <row r="14" spans="2:20" ht="15">
      <c r="B14" s="61">
        <v>6</v>
      </c>
      <c r="C14" s="65">
        <v>0.2748611111111111</v>
      </c>
      <c r="E14" s="79">
        <v>11</v>
      </c>
      <c r="F14" s="18" t="str">
        <f>'LEG A'!F14</f>
        <v>LEICESTER TRI MIXED</v>
      </c>
      <c r="G14" s="29" t="s">
        <v>366</v>
      </c>
      <c r="H14" s="19">
        <f>IF('LEG H'!I14&lt;'LEG H'!H2,'LEG H'!I14,'LEG H'!H2)</f>
        <v>0.2512037037037037</v>
      </c>
      <c r="I14" s="35">
        <f>VLOOKUP(E4:E43,$B4:$C43,2,FALSE)</f>
        <v>0.27971064814814817</v>
      </c>
      <c r="J14" s="8">
        <f t="shared" si="0"/>
        <v>0.02850694444444446</v>
      </c>
      <c r="K14" s="19">
        <f>'LEG H'!K14+J14</f>
        <v>0.34163194444444456</v>
      </c>
      <c r="L14" s="11"/>
      <c r="M14" s="54">
        <v>11</v>
      </c>
      <c r="N14" s="54" t="s">
        <v>50</v>
      </c>
      <c r="O14" s="54" t="s">
        <v>366</v>
      </c>
      <c r="P14" s="55">
        <v>0.02850694444444446</v>
      </c>
      <c r="Q14" s="53"/>
      <c r="R14" s="54">
        <v>11</v>
      </c>
      <c r="S14" s="54" t="s">
        <v>59</v>
      </c>
      <c r="T14" s="55">
        <v>0.2911574074074074</v>
      </c>
    </row>
    <row r="15" spans="2:20" ht="15">
      <c r="B15" s="61">
        <v>28</v>
      </c>
      <c r="C15" s="65">
        <v>0.2755902777777778</v>
      </c>
      <c r="E15" s="79">
        <v>12</v>
      </c>
      <c r="F15" s="18" t="str">
        <f>'LEG A'!F15</f>
        <v>FLECKNEY/KIBWORTH A</v>
      </c>
      <c r="G15" s="29" t="s">
        <v>367</v>
      </c>
      <c r="H15" s="19">
        <f>IF('LEG H'!I15&lt;'LEG H'!H2,'LEG H'!I15,'LEG H'!H2)</f>
        <v>0.24741898148148148</v>
      </c>
      <c r="I15" s="35">
        <f>VLOOKUP(E4:E43,$B4:$C43,2,FALSE)</f>
        <v>0.27912037037037035</v>
      </c>
      <c r="J15" s="8">
        <f t="shared" si="0"/>
        <v>0.031701388888888876</v>
      </c>
      <c r="K15" s="19">
        <f>'LEG H'!K15+J15</f>
        <v>0.2995601851851851</v>
      </c>
      <c r="L15" s="11"/>
      <c r="M15" s="54">
        <v>12</v>
      </c>
      <c r="N15" s="54" t="s">
        <v>59</v>
      </c>
      <c r="O15" s="54" t="s">
        <v>375</v>
      </c>
      <c r="P15" s="55">
        <v>0.029097222222222274</v>
      </c>
      <c r="Q15" s="53"/>
      <c r="R15" s="54">
        <v>12</v>
      </c>
      <c r="S15" s="54" t="s">
        <v>48</v>
      </c>
      <c r="T15" s="55">
        <v>0.2933333333333334</v>
      </c>
    </row>
    <row r="16" spans="2:20" ht="15">
      <c r="B16" s="61">
        <v>9</v>
      </c>
      <c r="C16" s="65">
        <v>0.27739583333333334</v>
      </c>
      <c r="E16" s="79">
        <v>13</v>
      </c>
      <c r="F16" s="18" t="str">
        <f>'LEG A'!F16</f>
        <v>FLECKNEY/KIBWORTH B</v>
      </c>
      <c r="G16" s="29" t="s">
        <v>368</v>
      </c>
      <c r="H16" s="19">
        <f>IF('LEG H'!I16&lt;'LEG H'!H2,'LEG H'!I16,'LEG H'!H2)</f>
        <v>0.26199074074074075</v>
      </c>
      <c r="I16" s="35">
        <f>VLOOKUP(E4:E43,$B4:$C43,2,FALSE)</f>
        <v>0.30114583333333333</v>
      </c>
      <c r="J16" s="8">
        <f t="shared" si="0"/>
        <v>0.03915509259259259</v>
      </c>
      <c r="K16" s="19">
        <f>'LEG H'!K16+J16</f>
        <v>0.3757175925925926</v>
      </c>
      <c r="L16" s="11"/>
      <c r="M16" s="54">
        <v>13</v>
      </c>
      <c r="N16" s="54" t="s">
        <v>45</v>
      </c>
      <c r="O16" s="54" t="s">
        <v>361</v>
      </c>
      <c r="P16" s="55">
        <v>0.029340277777777757</v>
      </c>
      <c r="Q16" s="53"/>
      <c r="R16" s="54">
        <v>13</v>
      </c>
      <c r="S16" s="54" t="s">
        <v>69</v>
      </c>
      <c r="T16" s="55">
        <v>0.29535879629629636</v>
      </c>
    </row>
    <row r="17" spans="2:20" ht="15">
      <c r="B17" s="61">
        <v>1</v>
      </c>
      <c r="C17" s="65">
        <v>0.27783564814814815</v>
      </c>
      <c r="E17" s="79">
        <v>14</v>
      </c>
      <c r="F17" s="18" t="str">
        <f>'LEG A'!F17</f>
        <v>WREAKE MENS A</v>
      </c>
      <c r="G17" s="29" t="s">
        <v>369</v>
      </c>
      <c r="H17" s="19">
        <f>IF('LEG H'!I17&lt;'LEG H'!H2,'LEG H'!I17,'LEG H'!H2)</f>
        <v>0.24765046296296298</v>
      </c>
      <c r="I17" s="35">
        <f>VLOOKUP(E4:E43,$B4:$C43,2,FALSE)</f>
        <v>0.2743171296296296</v>
      </c>
      <c r="J17" s="8">
        <f t="shared" si="0"/>
        <v>0.026666666666666644</v>
      </c>
      <c r="K17" s="19">
        <f>'LEG H'!K17+J17</f>
        <v>0.2743171296296296</v>
      </c>
      <c r="L17" s="11"/>
      <c r="M17" s="54">
        <v>14</v>
      </c>
      <c r="N17" s="54" t="s">
        <v>42</v>
      </c>
      <c r="O17" s="54" t="s">
        <v>357</v>
      </c>
      <c r="P17" s="55">
        <v>0.02990740740740741</v>
      </c>
      <c r="Q17" s="53"/>
      <c r="R17" s="54">
        <v>14</v>
      </c>
      <c r="S17" s="54" t="s">
        <v>51</v>
      </c>
      <c r="T17" s="55">
        <v>0.2995601851851851</v>
      </c>
    </row>
    <row r="18" spans="2:20" ht="15">
      <c r="B18" s="61">
        <v>29</v>
      </c>
      <c r="C18" s="65">
        <v>0.2786226851851852</v>
      </c>
      <c r="E18" s="79">
        <v>15</v>
      </c>
      <c r="F18" s="18" t="str">
        <f>'LEG A'!F18</f>
        <v>WREAKE MENS B</v>
      </c>
      <c r="G18" s="29" t="s">
        <v>370</v>
      </c>
      <c r="H18" s="19">
        <f>IF('LEG H'!I18&lt;'LEG H'!H2,'LEG H'!I18,'LEG H'!H2)</f>
        <v>0.2506365740740741</v>
      </c>
      <c r="I18" s="35">
        <f>VLOOKUP(E4:E43,$B4:$C43,2,FALSE)</f>
        <v>0.281875</v>
      </c>
      <c r="J18" s="8">
        <f t="shared" si="0"/>
        <v>0.031238425925925906</v>
      </c>
      <c r="K18" s="19">
        <f>'LEG H'!K18+J18</f>
        <v>0.3094560185185185</v>
      </c>
      <c r="L18" s="11"/>
      <c r="M18" s="54">
        <v>15</v>
      </c>
      <c r="N18" s="54" t="s">
        <v>46</v>
      </c>
      <c r="O18" s="54" t="s">
        <v>362</v>
      </c>
      <c r="P18" s="55">
        <v>0.029953703703703677</v>
      </c>
      <c r="Q18" s="53"/>
      <c r="R18" s="54">
        <v>15</v>
      </c>
      <c r="S18" s="54" t="s">
        <v>42</v>
      </c>
      <c r="T18" s="55">
        <v>0.3015972222222223</v>
      </c>
    </row>
    <row r="19" spans="2:20" ht="15">
      <c r="B19" s="61">
        <v>12</v>
      </c>
      <c r="C19" s="65">
        <v>0.27912037037037035</v>
      </c>
      <c r="E19" s="79">
        <v>16</v>
      </c>
      <c r="F19" s="18" t="str">
        <f>'LEG A'!F19</f>
        <v>WREAKE LADIES A</v>
      </c>
      <c r="G19" s="29" t="s">
        <v>371</v>
      </c>
      <c r="H19" s="19">
        <f>IF('LEG H'!I19&lt;'LEG H'!H2,'LEG H'!I19,'LEG H'!H2)</f>
        <v>0.2536921296296296</v>
      </c>
      <c r="I19" s="35">
        <f>VLOOKUP(E4:E43,$B4:$C43,2,FALSE)</f>
        <v>0.2883101851851852</v>
      </c>
      <c r="J19" s="8">
        <f t="shared" si="0"/>
        <v>0.03461805555555558</v>
      </c>
      <c r="K19" s="19">
        <f>'LEG H'!K19+J19</f>
        <v>0.3377777777777778</v>
      </c>
      <c r="L19" s="11"/>
      <c r="M19" s="54">
        <v>16</v>
      </c>
      <c r="N19" s="54" t="s">
        <v>48</v>
      </c>
      <c r="O19" s="54" t="s">
        <v>364</v>
      </c>
      <c r="P19" s="55">
        <v>0.030497685185185197</v>
      </c>
      <c r="Q19" s="53"/>
      <c r="R19" s="54">
        <v>16</v>
      </c>
      <c r="S19" s="54" t="s">
        <v>66</v>
      </c>
      <c r="T19" s="55">
        <v>0.3018287037037036</v>
      </c>
    </row>
    <row r="20" spans="2:20" ht="15">
      <c r="B20" s="61">
        <v>11</v>
      </c>
      <c r="C20" s="65">
        <v>0.27971064814814817</v>
      </c>
      <c r="E20" s="79">
        <v>17</v>
      </c>
      <c r="F20" s="18" t="str">
        <f>'LEG A'!F20</f>
        <v>WREAKE LADIES B</v>
      </c>
      <c r="G20" s="29" t="s">
        <v>372</v>
      </c>
      <c r="H20" s="19">
        <f>IF('LEG H'!I20&lt;'LEG H'!H2,'LEG H'!I20,'LEG H'!H2)</f>
        <v>0.25795138888888886</v>
      </c>
      <c r="I20" s="35">
        <f>VLOOKUP(E4:E43,$B4:$C43,2,FALSE)</f>
        <v>0.29259259259259257</v>
      </c>
      <c r="J20" s="8">
        <f t="shared" si="0"/>
        <v>0.034641203703703716</v>
      </c>
      <c r="K20" s="19">
        <f>'LEG H'!K20+J20</f>
        <v>0.3961921296296296</v>
      </c>
      <c r="L20" s="11"/>
      <c r="M20" s="54">
        <v>17</v>
      </c>
      <c r="N20" s="54" t="s">
        <v>67</v>
      </c>
      <c r="O20" s="54" t="s">
        <v>383</v>
      </c>
      <c r="P20" s="55">
        <v>0.030717592592592574</v>
      </c>
      <c r="Q20" s="53"/>
      <c r="R20" s="54">
        <v>17</v>
      </c>
      <c r="S20" s="54" t="s">
        <v>57</v>
      </c>
      <c r="T20" s="55">
        <v>0.3028935185185185</v>
      </c>
    </row>
    <row r="21" spans="2:20" ht="15">
      <c r="B21" s="61">
        <v>30</v>
      </c>
      <c r="C21" s="65">
        <v>0.2799189814814815</v>
      </c>
      <c r="E21" s="79">
        <v>18</v>
      </c>
      <c r="F21" s="18" t="str">
        <f>'LEG A'!F21</f>
        <v>BIRSTALL MEN</v>
      </c>
      <c r="G21" s="29" t="s">
        <v>373</v>
      </c>
      <c r="H21" s="19">
        <f>IF('LEG H'!I21&lt;'LEG H'!H2,'LEG H'!I21,'LEG H'!H2)</f>
        <v>0.2543287037037037</v>
      </c>
      <c r="I21" s="35">
        <f>VLOOKUP(E4:E43,$B4:$C43,2,FALSE)</f>
        <v>0.28260416666666666</v>
      </c>
      <c r="J21" s="8">
        <f t="shared" si="0"/>
        <v>0.02827546296296296</v>
      </c>
      <c r="K21" s="19">
        <f>'LEG H'!K21+J21</f>
        <v>0.3028935185185185</v>
      </c>
      <c r="L21" s="11"/>
      <c r="M21" s="54">
        <v>18</v>
      </c>
      <c r="N21" s="54" t="s">
        <v>74</v>
      </c>
      <c r="O21" s="54" t="s">
        <v>390</v>
      </c>
      <c r="P21" s="55">
        <v>0.031215277777777772</v>
      </c>
      <c r="Q21" s="53"/>
      <c r="R21" s="54">
        <v>18</v>
      </c>
      <c r="S21" s="54" t="s">
        <v>54</v>
      </c>
      <c r="T21" s="55">
        <v>0.3094560185185185</v>
      </c>
    </row>
    <row r="22" spans="2:20" ht="15">
      <c r="B22" s="61">
        <v>7</v>
      </c>
      <c r="C22" s="65">
        <v>0.2816782407407407</v>
      </c>
      <c r="E22" s="79">
        <v>19</v>
      </c>
      <c r="F22" s="18" t="str">
        <f>'LEG A'!F22</f>
        <v>ROADHOGGS MEN</v>
      </c>
      <c r="G22" s="29" t="s">
        <v>374</v>
      </c>
      <c r="H22" s="19">
        <f>IF('LEG H'!I22&lt;'LEG H'!H2,'LEG H'!I22,'LEG H'!H2)</f>
        <v>0.24356481481481482</v>
      </c>
      <c r="I22" s="35">
        <f>VLOOKUP(E4:E43,$B4:$C43,2,FALSE)</f>
        <v>0.27100694444444445</v>
      </c>
      <c r="J22" s="8">
        <f t="shared" si="0"/>
        <v>0.027442129629629636</v>
      </c>
      <c r="K22" s="19">
        <f>'LEG H'!K22+J22</f>
        <v>0.2855439814814815</v>
      </c>
      <c r="L22" s="11"/>
      <c r="M22" s="54">
        <v>19</v>
      </c>
      <c r="N22" s="54" t="s">
        <v>54</v>
      </c>
      <c r="O22" s="54" t="s">
        <v>370</v>
      </c>
      <c r="P22" s="55">
        <v>0.031238425925925906</v>
      </c>
      <c r="Q22" s="53"/>
      <c r="R22" s="54">
        <v>19</v>
      </c>
      <c r="S22" s="54" t="s">
        <v>68</v>
      </c>
      <c r="T22" s="55">
        <v>0.3115277777777778</v>
      </c>
    </row>
    <row r="23" spans="2:20" ht="15">
      <c r="B23" s="61">
        <v>15</v>
      </c>
      <c r="C23" s="65">
        <v>0.281875</v>
      </c>
      <c r="E23" s="79">
        <v>20</v>
      </c>
      <c r="F23" s="18" t="str">
        <f>'LEG A'!F23</f>
        <v>WEST END MIXED A</v>
      </c>
      <c r="G23" s="29" t="s">
        <v>375</v>
      </c>
      <c r="H23" s="19">
        <f>IF('LEG H'!I23&lt;'LEG H'!H2,'LEG H'!I23,'LEG H'!H2)</f>
        <v>0.24372685185185183</v>
      </c>
      <c r="I23" s="35">
        <f>VLOOKUP(E4:E43,$B4:$C43,2,FALSE)</f>
        <v>0.2728240740740741</v>
      </c>
      <c r="J23" s="8">
        <f t="shared" si="0"/>
        <v>0.029097222222222274</v>
      </c>
      <c r="K23" s="19">
        <f>'LEG H'!K23+J23</f>
        <v>0.2911574074074074</v>
      </c>
      <c r="L23" s="11"/>
      <c r="M23" s="54">
        <v>20</v>
      </c>
      <c r="N23" s="54" t="s">
        <v>47</v>
      </c>
      <c r="O23" s="54" t="s">
        <v>363</v>
      </c>
      <c r="P23" s="55">
        <v>0.03126157407407404</v>
      </c>
      <c r="Q23" s="53"/>
      <c r="R23" s="54">
        <v>20</v>
      </c>
      <c r="S23" s="54" t="s">
        <v>74</v>
      </c>
      <c r="T23" s="55">
        <v>0.3115509259259259</v>
      </c>
    </row>
    <row r="24" spans="2:20" ht="15">
      <c r="B24" s="61">
        <v>18</v>
      </c>
      <c r="C24" s="65">
        <v>0.28260416666666666</v>
      </c>
      <c r="E24" s="79">
        <v>21</v>
      </c>
      <c r="F24" s="18" t="str">
        <f>'LEG A'!F24</f>
        <v>WEST END MIXED B</v>
      </c>
      <c r="G24" s="29" t="s">
        <v>376</v>
      </c>
      <c r="H24" s="19">
        <f>IF('LEG H'!I24&lt;'LEG H'!H2,'LEG H'!I24,'LEG H'!H2)</f>
        <v>0.25675925925925924</v>
      </c>
      <c r="I24" s="35">
        <f>VLOOKUP(E4:E43,$B4:$C43,2,FALSE)</f>
        <v>0.29355324074074074</v>
      </c>
      <c r="J24" s="8">
        <f t="shared" si="0"/>
        <v>0.0367939814814815</v>
      </c>
      <c r="K24" s="19">
        <f>'LEG H'!K24+J24</f>
        <v>0.34253472222222225</v>
      </c>
      <c r="L24" s="11"/>
      <c r="M24" s="54">
        <v>21</v>
      </c>
      <c r="N24" s="54" t="s">
        <v>51</v>
      </c>
      <c r="O24" s="54" t="s">
        <v>367</v>
      </c>
      <c r="P24" s="55">
        <v>0.031701388888888876</v>
      </c>
      <c r="Q24" s="53"/>
      <c r="R24" s="54">
        <v>21</v>
      </c>
      <c r="S24" s="54" t="s">
        <v>75</v>
      </c>
      <c r="T24" s="55">
        <v>0.3323842592592593</v>
      </c>
    </row>
    <row r="25" spans="2:20" ht="15">
      <c r="B25" s="61">
        <v>25</v>
      </c>
      <c r="C25" s="65">
        <v>0.28392361111111114</v>
      </c>
      <c r="E25" s="79">
        <v>22</v>
      </c>
      <c r="F25" s="18" t="str">
        <f>'LEG A'!F25</f>
        <v>WEST END MIXED C</v>
      </c>
      <c r="G25" s="29" t="s">
        <v>377</v>
      </c>
      <c r="H25" s="19">
        <f>IF('LEG H'!I25&lt;'LEG H'!H2,'LEG H'!I25,'LEG H'!H2)</f>
        <v>0.2649768518518519</v>
      </c>
      <c r="I25" s="35">
        <f>VLOOKUP(E4:E43,$B4:$C43,2,FALSE)</f>
        <v>0.30028935185185185</v>
      </c>
      <c r="J25" s="8">
        <f t="shared" si="0"/>
        <v>0.03531249999999997</v>
      </c>
      <c r="K25" s="19">
        <f>'LEG H'!K25+J25</f>
        <v>0.34682870370370367</v>
      </c>
      <c r="L25" s="11"/>
      <c r="M25" s="54">
        <v>22</v>
      </c>
      <c r="N25" s="54" t="s">
        <v>69</v>
      </c>
      <c r="O25" s="54" t="s">
        <v>385</v>
      </c>
      <c r="P25" s="55">
        <v>0.03387731481481479</v>
      </c>
      <c r="Q25" s="53"/>
      <c r="R25" s="54">
        <v>22</v>
      </c>
      <c r="S25" s="54" t="s">
        <v>47</v>
      </c>
      <c r="T25" s="55">
        <v>0.33357638888888885</v>
      </c>
    </row>
    <row r="26" spans="2:20" ht="15">
      <c r="B26" s="61">
        <v>35</v>
      </c>
      <c r="C26" s="65">
        <v>0.2849537037037037</v>
      </c>
      <c r="E26" s="79">
        <v>23</v>
      </c>
      <c r="F26" s="18" t="str">
        <f>'LEG A'!F26</f>
        <v>WEST END MIXED D</v>
      </c>
      <c r="G26" s="29" t="s">
        <v>378</v>
      </c>
      <c r="H26" s="19">
        <f>IF('LEG H'!I26&lt;'LEG H'!H2,'LEG H'!I26,'LEG H'!H2)</f>
        <v>0.2548726851851852</v>
      </c>
      <c r="I26" s="35">
        <f>VLOOKUP(E4:E43,$B4:$C43,2,FALSE)</f>
        <v>0.2924074074074074</v>
      </c>
      <c r="J26" s="8">
        <f t="shared" si="0"/>
        <v>0.037534722222222205</v>
      </c>
      <c r="K26" s="19">
        <f>'LEG H'!K26+J26</f>
        <v>0.33871527777777777</v>
      </c>
      <c r="L26" s="11"/>
      <c r="M26" s="54">
        <v>23</v>
      </c>
      <c r="N26" s="54" t="s">
        <v>64</v>
      </c>
      <c r="O26" s="54" t="s">
        <v>380</v>
      </c>
      <c r="P26" s="55">
        <v>0.0339467592592593</v>
      </c>
      <c r="Q26" s="53"/>
      <c r="R26" s="54">
        <v>23</v>
      </c>
      <c r="S26" s="54" t="s">
        <v>43</v>
      </c>
      <c r="T26" s="55">
        <v>0.3355787037037037</v>
      </c>
    </row>
    <row r="27" spans="2:20" ht="15">
      <c r="B27" s="61">
        <v>16</v>
      </c>
      <c r="C27" s="65">
        <v>0.2883101851851852</v>
      </c>
      <c r="E27" s="79">
        <v>24</v>
      </c>
      <c r="F27" s="18" t="str">
        <f>'LEG A'!F27</f>
        <v>SHEPSHED MEN</v>
      </c>
      <c r="G27" s="29" t="s">
        <v>379</v>
      </c>
      <c r="H27" s="19">
        <f>IF('LEG H'!I27&lt;'LEG H'!H2,'LEG H'!I27,'LEG H'!H2)</f>
        <v>0.2438888888888889</v>
      </c>
      <c r="I27" s="35">
        <f>VLOOKUP(E4:E43,$B4:$C43,2,FALSE)</f>
        <v>0.2713773148148148</v>
      </c>
      <c r="J27" s="8">
        <f t="shared" si="0"/>
        <v>0.027488425925925902</v>
      </c>
      <c r="K27" s="19">
        <f>'LEG H'!K27+J27</f>
        <v>0.2713773148148148</v>
      </c>
      <c r="L27" s="11"/>
      <c r="M27" s="54">
        <v>24</v>
      </c>
      <c r="N27" s="54" t="s">
        <v>75</v>
      </c>
      <c r="O27" s="54" t="s">
        <v>391</v>
      </c>
      <c r="P27" s="55">
        <v>0.0342824074074074</v>
      </c>
      <c r="Q27" s="53"/>
      <c r="R27" s="54">
        <v>24</v>
      </c>
      <c r="S27" s="54" t="s">
        <v>55</v>
      </c>
      <c r="T27" s="55">
        <v>0.3377777777777778</v>
      </c>
    </row>
    <row r="28" spans="2:20" ht="15">
      <c r="B28" s="61">
        <v>3</v>
      </c>
      <c r="C28" s="65">
        <v>0.2893287037037037</v>
      </c>
      <c r="E28" s="79">
        <v>25</v>
      </c>
      <c r="F28" s="18" t="str">
        <f>'LEG A'!F28</f>
        <v>SHEPSHED MIXED</v>
      </c>
      <c r="G28" s="29" t="s">
        <v>380</v>
      </c>
      <c r="H28" s="19">
        <f>IF('LEG H'!I28&lt;'LEG H'!H2,'LEG H'!I28,'LEG H'!H2)</f>
        <v>0.24997685185185184</v>
      </c>
      <c r="I28" s="35">
        <f>VLOOKUP(E4:E43,$B4:$C43,2,FALSE)</f>
        <v>0.28392361111111114</v>
      </c>
      <c r="J28" s="8">
        <f t="shared" si="0"/>
        <v>0.0339467592592593</v>
      </c>
      <c r="K28" s="19">
        <f>'LEG H'!K28+J28</f>
        <v>0.3669097222222223</v>
      </c>
      <c r="L28" s="11"/>
      <c r="M28" s="54">
        <v>25</v>
      </c>
      <c r="N28" s="54" t="s">
        <v>55</v>
      </c>
      <c r="O28" s="54" t="s">
        <v>371</v>
      </c>
      <c r="P28" s="55">
        <v>0.03461805555555558</v>
      </c>
      <c r="Q28" s="53"/>
      <c r="R28" s="54">
        <v>25</v>
      </c>
      <c r="S28" s="54" t="s">
        <v>62</v>
      </c>
      <c r="T28" s="55">
        <v>0.33871527777777777</v>
      </c>
    </row>
    <row r="29" spans="2:20" ht="15">
      <c r="B29" s="61">
        <v>36</v>
      </c>
      <c r="C29" s="65">
        <v>0.28984953703703703</v>
      </c>
      <c r="E29" s="79">
        <v>26</v>
      </c>
      <c r="F29" s="18" t="str">
        <f>'LEG A'!F29</f>
        <v>OWLS MEN</v>
      </c>
      <c r="G29" s="29" t="s">
        <v>381</v>
      </c>
      <c r="H29" s="19">
        <f>IF('LEG H'!I29&lt;'LEG H'!H2,'LEG H'!I29,'LEG H'!H2)</f>
        <v>0.2422453703703704</v>
      </c>
      <c r="I29" s="35">
        <f>VLOOKUP(E4:E43,$B4:$C43,2,FALSE)</f>
        <v>0.26958333333333334</v>
      </c>
      <c r="J29" s="8">
        <f t="shared" si="0"/>
        <v>0.027337962962962953</v>
      </c>
      <c r="K29" s="19">
        <f>'LEG H'!K29+J29</f>
        <v>0.26958333333333334</v>
      </c>
      <c r="L29" s="11"/>
      <c r="M29" s="54">
        <v>26</v>
      </c>
      <c r="N29" s="54" t="s">
        <v>56</v>
      </c>
      <c r="O29" s="54" t="s">
        <v>372</v>
      </c>
      <c r="P29" s="55">
        <v>0.034641203703703716</v>
      </c>
      <c r="Q29" s="53"/>
      <c r="R29" s="54">
        <v>26</v>
      </c>
      <c r="S29" s="54" t="s">
        <v>71</v>
      </c>
      <c r="T29" s="55">
        <v>0.3403587962962962</v>
      </c>
    </row>
    <row r="30" spans="2:20" ht="15">
      <c r="B30" s="61">
        <v>23</v>
      </c>
      <c r="C30" s="65">
        <v>0.2924074074074074</v>
      </c>
      <c r="E30" s="79">
        <v>27</v>
      </c>
      <c r="F30" s="18" t="str">
        <f>'LEG A'!F30</f>
        <v>OWLS MIXED</v>
      </c>
      <c r="G30" s="29" t="s">
        <v>382</v>
      </c>
      <c r="H30" s="19">
        <f>IF('LEG H'!I30&lt;'LEG H'!H2,'LEG H'!I30,'LEG H'!H2)</f>
        <v>0.2462037037037037</v>
      </c>
      <c r="I30" s="35">
        <f>VLOOKUP(E4:E43,$B4:$C43,2,FALSE)</f>
        <v>0.2743055555555555</v>
      </c>
      <c r="J30" s="8">
        <f t="shared" si="0"/>
        <v>0.028101851851851822</v>
      </c>
      <c r="K30" s="19">
        <f>'LEG H'!K30+J30</f>
        <v>0.3018287037037036</v>
      </c>
      <c r="L30" s="11"/>
      <c r="M30" s="54">
        <v>27</v>
      </c>
      <c r="N30" s="54" t="s">
        <v>49</v>
      </c>
      <c r="O30" s="54" t="s">
        <v>365</v>
      </c>
      <c r="P30" s="55">
        <v>0.034849537037037026</v>
      </c>
      <c r="Q30" s="53"/>
      <c r="R30" s="54">
        <v>27</v>
      </c>
      <c r="S30" s="54" t="s">
        <v>50</v>
      </c>
      <c r="T30" s="55">
        <v>0.34163194444444456</v>
      </c>
    </row>
    <row r="31" spans="2:20" ht="15">
      <c r="B31" s="61">
        <v>17</v>
      </c>
      <c r="C31" s="65">
        <v>0.29259259259259257</v>
      </c>
      <c r="E31" s="79">
        <v>28</v>
      </c>
      <c r="F31" s="18" t="str">
        <f>'LEG A'!F31</f>
        <v>HUNCOTE MIXED A</v>
      </c>
      <c r="G31" s="29" t="s">
        <v>383</v>
      </c>
      <c r="H31" s="19">
        <f>IF('LEG H'!I31&lt;'LEG H'!H2,'LEG H'!I31,'LEG H'!H2)</f>
        <v>0.2448726851851852</v>
      </c>
      <c r="I31" s="35">
        <f>VLOOKUP(E4:E43,$B4:$C43,2,FALSE)</f>
        <v>0.2755902777777778</v>
      </c>
      <c r="J31" s="8">
        <f t="shared" si="0"/>
        <v>0.030717592592592574</v>
      </c>
      <c r="K31" s="19">
        <f>'LEG H'!K31+J31</f>
        <v>0.28326388888888887</v>
      </c>
      <c r="L31" s="11"/>
      <c r="M31" s="54">
        <v>28</v>
      </c>
      <c r="N31" s="54" t="s">
        <v>61</v>
      </c>
      <c r="O31" s="54" t="s">
        <v>377</v>
      </c>
      <c r="P31" s="55">
        <v>0.03531249999999997</v>
      </c>
      <c r="Q31" s="53"/>
      <c r="R31" s="54">
        <v>28</v>
      </c>
      <c r="S31" s="54" t="s">
        <v>60</v>
      </c>
      <c r="T31" s="55">
        <v>0.34253472222222225</v>
      </c>
    </row>
    <row r="32" spans="2:20" ht="15">
      <c r="B32" s="62">
        <v>31</v>
      </c>
      <c r="C32" s="65">
        <v>0.292650462962963</v>
      </c>
      <c r="E32" s="79">
        <v>29</v>
      </c>
      <c r="F32" s="18" t="str">
        <f>'LEG A'!F32</f>
        <v>HUNCOTE MIXED B</v>
      </c>
      <c r="G32" s="29" t="s">
        <v>384</v>
      </c>
      <c r="H32" s="19">
        <f>IF('LEG H'!I32&lt;'LEG H'!H2,'LEG H'!I32,'LEG H'!H2)</f>
        <v>0.25125000000000003</v>
      </c>
      <c r="I32" s="35">
        <f>VLOOKUP(E4:E43,$B4:$C43,2,FALSE)</f>
        <v>0.2786226851851852</v>
      </c>
      <c r="J32" s="8">
        <f t="shared" si="0"/>
        <v>0.027372685185185153</v>
      </c>
      <c r="K32" s="19">
        <f>'LEG H'!K32+J32</f>
        <v>0.3115277777777778</v>
      </c>
      <c r="L32" s="11"/>
      <c r="M32" s="54">
        <v>29</v>
      </c>
      <c r="N32" s="54" t="s">
        <v>60</v>
      </c>
      <c r="O32" s="54" t="s">
        <v>376</v>
      </c>
      <c r="P32" s="55">
        <v>0.0367939814814815</v>
      </c>
      <c r="R32" s="54">
        <v>29</v>
      </c>
      <c r="S32" s="54" t="s">
        <v>61</v>
      </c>
      <c r="T32" s="55">
        <v>0.34682870370370367</v>
      </c>
    </row>
    <row r="33" spans="2:20" ht="15">
      <c r="B33" s="62">
        <v>21</v>
      </c>
      <c r="C33" s="65">
        <v>0.29355324074074074</v>
      </c>
      <c r="E33" s="79">
        <v>30</v>
      </c>
      <c r="F33" s="18" t="str">
        <f>'LEG A'!F33</f>
        <v>DESFORD MEN</v>
      </c>
      <c r="G33" s="29" t="s">
        <v>385</v>
      </c>
      <c r="H33" s="19">
        <f>IF('LEG H'!I33&lt;'LEG H'!H2,'LEG H'!I33,'LEG H'!H2)</f>
        <v>0.2460416666666667</v>
      </c>
      <c r="I33" s="35">
        <f>VLOOKUP(E4:E43,$B4:$C43,2,FALSE)</f>
        <v>0.2799189814814815</v>
      </c>
      <c r="J33" s="8">
        <f t="shared" si="0"/>
        <v>0.03387731481481479</v>
      </c>
      <c r="K33" s="19">
        <f>'LEG H'!K33+J33</f>
        <v>0.29535879629629636</v>
      </c>
      <c r="L33" s="11"/>
      <c r="M33" s="54">
        <v>30</v>
      </c>
      <c r="N33" s="54" t="s">
        <v>43</v>
      </c>
      <c r="O33" s="54" t="s">
        <v>359</v>
      </c>
      <c r="P33" s="55">
        <v>0.036828703703703725</v>
      </c>
      <c r="R33" s="54">
        <v>30</v>
      </c>
      <c r="S33" s="54" t="s">
        <v>49</v>
      </c>
      <c r="T33" s="55">
        <v>0.35538194444444443</v>
      </c>
    </row>
    <row r="34" spans="2:20" ht="15">
      <c r="B34" s="62">
        <v>10</v>
      </c>
      <c r="C34" s="65">
        <v>0.29453703703703704</v>
      </c>
      <c r="E34" s="79">
        <v>31</v>
      </c>
      <c r="F34" s="18" t="str">
        <f>'LEG A'!F34</f>
        <v>DESFORD MIXED A</v>
      </c>
      <c r="G34" s="29" t="s">
        <v>386</v>
      </c>
      <c r="H34" s="19">
        <f>IF('LEG H'!I34&lt;'LEG H'!H2,'LEG H'!I34,'LEG H'!H2)</f>
        <v>0.25287037037037036</v>
      </c>
      <c r="I34" s="35">
        <f>VLOOKUP(E4:E43,$B4:$C43,2,FALSE)</f>
        <v>0.292650462962963</v>
      </c>
      <c r="J34" s="8">
        <f t="shared" si="0"/>
        <v>0.03978009259259263</v>
      </c>
      <c r="K34" s="19">
        <f>'LEG H'!K34+J34</f>
        <v>0.3671875</v>
      </c>
      <c r="L34" s="11"/>
      <c r="M34" s="54">
        <v>31</v>
      </c>
      <c r="N34" s="54" t="s">
        <v>62</v>
      </c>
      <c r="O34" s="54" t="s">
        <v>378</v>
      </c>
      <c r="P34" s="55">
        <v>0.037534722222222205</v>
      </c>
      <c r="R34" s="54">
        <v>31</v>
      </c>
      <c r="S34" s="54" t="s">
        <v>64</v>
      </c>
      <c r="T34" s="55">
        <v>0.3669097222222223</v>
      </c>
    </row>
    <row r="35" spans="2:20" ht="15">
      <c r="B35" s="62">
        <v>32</v>
      </c>
      <c r="C35" s="65">
        <v>0.29657407407407405</v>
      </c>
      <c r="E35" s="79">
        <v>32</v>
      </c>
      <c r="F35" s="18" t="str">
        <f>'LEG A'!F35</f>
        <v>DESFORD MIXED B</v>
      </c>
      <c r="G35" s="29" t="s">
        <v>387</v>
      </c>
      <c r="H35" s="19">
        <f>IF('LEG H'!I35&lt;'LEG H'!H2,'LEG H'!I35,'LEG H'!H2)</f>
        <v>0.2561111111111111</v>
      </c>
      <c r="I35" s="35">
        <f>VLOOKUP(E4:E43,$B4:$C43,2,FALSE)</f>
        <v>0.29657407407407405</v>
      </c>
      <c r="J35" s="8">
        <f t="shared" si="0"/>
        <v>0.04046296296296292</v>
      </c>
      <c r="K35" s="19">
        <f>'LEG H'!K35+J35</f>
        <v>0.3403587962962962</v>
      </c>
      <c r="L35" s="11"/>
      <c r="M35" s="54">
        <v>32</v>
      </c>
      <c r="N35" s="54" t="s">
        <v>52</v>
      </c>
      <c r="O35" s="54" t="s">
        <v>368</v>
      </c>
      <c r="P35" s="55">
        <v>0.03915509259259259</v>
      </c>
      <c r="R35" s="54">
        <v>32</v>
      </c>
      <c r="S35" s="54" t="s">
        <v>70</v>
      </c>
      <c r="T35" s="55">
        <v>0.3671875</v>
      </c>
    </row>
    <row r="36" spans="2:20" ht="15">
      <c r="B36" s="62">
        <v>22</v>
      </c>
      <c r="C36" s="65">
        <v>0.30028935185185185</v>
      </c>
      <c r="E36" s="79">
        <v>33</v>
      </c>
      <c r="F36" s="18" t="str">
        <f>'LEG A'!F36</f>
        <v>BIRSTALL MIXED</v>
      </c>
      <c r="G36" s="29" t="s">
        <v>388</v>
      </c>
      <c r="H36" s="19">
        <f>IF('LEG H'!I36&lt;'LEG H'!H2,'LEG H'!I36,'LEG H'!H2)</f>
        <v>0.2649652777777778</v>
      </c>
      <c r="I36" s="35">
        <f>VLOOKUP(E4:E43,$B4:$C43,2,FALSE)</f>
        <v>0.3042939814814815</v>
      </c>
      <c r="J36" s="8">
        <f t="shared" si="0"/>
        <v>0.03932870370370373</v>
      </c>
      <c r="K36" s="19">
        <f>'LEG H'!K36+J36</f>
        <v>0.380775462962963</v>
      </c>
      <c r="L36" s="11"/>
      <c r="M36" s="54">
        <v>33</v>
      </c>
      <c r="N36" s="54" t="s">
        <v>72</v>
      </c>
      <c r="O36" s="54" t="s">
        <v>388</v>
      </c>
      <c r="P36" s="55">
        <v>0.03932870370370373</v>
      </c>
      <c r="R36" s="54">
        <v>33</v>
      </c>
      <c r="S36" s="54" t="s">
        <v>52</v>
      </c>
      <c r="T36" s="55">
        <v>0.3757175925925926</v>
      </c>
    </row>
    <row r="37" spans="2:20" ht="15">
      <c r="B37" s="62">
        <v>13</v>
      </c>
      <c r="C37" s="65">
        <v>0.30114583333333333</v>
      </c>
      <c r="E37" s="79">
        <v>34</v>
      </c>
      <c r="F37" s="18" t="str">
        <f>'LEG A'!F37</f>
        <v>HARBOROUGH MEN</v>
      </c>
      <c r="G37" s="29" t="s">
        <v>389</v>
      </c>
      <c r="H37" s="19">
        <f>IF('LEG H'!I37&lt;'LEG H'!H2,'LEG H'!I37,'LEG H'!H2)</f>
        <v>0.23093750000000002</v>
      </c>
      <c r="I37" s="35">
        <f>VLOOKUP(E4:E43,$B4:$C43,2,FALSE)</f>
        <v>0.2562962962962963</v>
      </c>
      <c r="J37" s="8">
        <f t="shared" si="0"/>
        <v>0.025358796296296282</v>
      </c>
      <c r="K37" s="19">
        <f>'LEG H'!K37+J37</f>
        <v>0.2562962962962963</v>
      </c>
      <c r="L37" s="11"/>
      <c r="M37" s="54">
        <v>34</v>
      </c>
      <c r="N37" s="54" t="s">
        <v>70</v>
      </c>
      <c r="O37" s="54" t="s">
        <v>386</v>
      </c>
      <c r="P37" s="55">
        <v>0.03978009259259263</v>
      </c>
      <c r="R37" s="54">
        <v>34</v>
      </c>
      <c r="S37" s="54" t="s">
        <v>72</v>
      </c>
      <c r="T37" s="55">
        <v>0.380775462962963</v>
      </c>
    </row>
    <row r="38" spans="2:20" ht="15">
      <c r="B38" s="62">
        <v>33</v>
      </c>
      <c r="C38" s="65">
        <v>0.3042939814814815</v>
      </c>
      <c r="E38" s="79">
        <v>35</v>
      </c>
      <c r="F38" s="18" t="str">
        <f>'LEG A'!F38</f>
        <v>HARBOROUGH MIXED</v>
      </c>
      <c r="G38" s="29" t="s">
        <v>390</v>
      </c>
      <c r="H38" s="19">
        <f>IF('LEG H'!I38&lt;'LEG H'!H2,'LEG H'!I38,'LEG H'!H2)</f>
        <v>0.25373842592592594</v>
      </c>
      <c r="I38" s="35">
        <f>VLOOKUP(E4:E43,$B4:$C43,2,FALSE)</f>
        <v>0.2849537037037037</v>
      </c>
      <c r="J38" s="8">
        <f t="shared" si="0"/>
        <v>0.031215277777777772</v>
      </c>
      <c r="K38" s="19">
        <f>'LEG H'!K38+J38</f>
        <v>0.3115509259259259</v>
      </c>
      <c r="L38" s="11"/>
      <c r="M38" s="54">
        <v>35</v>
      </c>
      <c r="N38" s="54" t="s">
        <v>71</v>
      </c>
      <c r="O38" s="54" t="s">
        <v>387</v>
      </c>
      <c r="P38" s="55">
        <v>0.04046296296296292</v>
      </c>
      <c r="R38" s="54">
        <v>35</v>
      </c>
      <c r="S38" s="54" t="s">
        <v>56</v>
      </c>
      <c r="T38" s="55">
        <v>0.3961921296296296</v>
      </c>
    </row>
    <row r="39" spans="2:20" ht="15">
      <c r="B39" s="62"/>
      <c r="C39" s="65"/>
      <c r="E39" s="79">
        <v>36</v>
      </c>
      <c r="F39" s="18" t="str">
        <f>'LEG A'!F39</f>
        <v>HEMITAGE ODDS</v>
      </c>
      <c r="G39" s="29" t="s">
        <v>391</v>
      </c>
      <c r="H39" s="19">
        <f>IF('LEG H'!I39&lt;'LEG H'!H2,'LEG H'!I39,'LEG H'!H2)</f>
        <v>0.25556712962962963</v>
      </c>
      <c r="I39" s="35">
        <f>VLOOKUP(E4:E43,$B4:$C43,2,FALSE)</f>
        <v>0.28984953703703703</v>
      </c>
      <c r="J39" s="8">
        <f t="shared" si="0"/>
        <v>0.0342824074074074</v>
      </c>
      <c r="K39" s="19">
        <f>'LEG H'!K39+J39</f>
        <v>0.3323842592592593</v>
      </c>
      <c r="L39" s="11"/>
      <c r="M39" s="54">
        <v>36</v>
      </c>
      <c r="N39" s="54">
        <v>0</v>
      </c>
      <c r="O39" s="54"/>
      <c r="P39" s="55" t="e">
        <v>#N/A</v>
      </c>
      <c r="R39" s="54">
        <v>36</v>
      </c>
      <c r="S39" s="54">
        <v>0</v>
      </c>
      <c r="T39" s="55" t="e">
        <v>#N/A</v>
      </c>
    </row>
    <row r="40" spans="2:20" ht="15">
      <c r="B40" s="62"/>
      <c r="C40" s="65"/>
      <c r="E40" s="79">
        <v>37</v>
      </c>
      <c r="F40" s="18">
        <f>'LEG A'!F40</f>
        <v>0</v>
      </c>
      <c r="G40" s="29"/>
      <c r="H40" s="19" t="e">
        <f>IF('LEG H'!I40&lt;'LEG H'!H2,'LEG H'!I40,'LEG H'!H2)</f>
        <v>#N/A</v>
      </c>
      <c r="I40" s="35" t="e">
        <f>VLOOKUP(E4:E43,$B4:$C43,2,FALSE)</f>
        <v>#N/A</v>
      </c>
      <c r="J40" s="8" t="e">
        <f t="shared" si="0"/>
        <v>#N/A</v>
      </c>
      <c r="K40" s="19" t="e">
        <f>'LEG H'!K40+J40</f>
        <v>#N/A</v>
      </c>
      <c r="L40" s="11"/>
      <c r="M40" s="54">
        <v>37</v>
      </c>
      <c r="N40" s="54">
        <v>0</v>
      </c>
      <c r="O40" s="54"/>
      <c r="P40" s="55" t="e">
        <v>#N/A</v>
      </c>
      <c r="R40" s="54">
        <v>37</v>
      </c>
      <c r="S40" s="54">
        <v>0</v>
      </c>
      <c r="T40" s="55" t="e">
        <v>#N/A</v>
      </c>
    </row>
    <row r="41" spans="2:20" ht="15">
      <c r="B41" s="62"/>
      <c r="C41" s="65"/>
      <c r="E41" s="79">
        <v>38</v>
      </c>
      <c r="F41" s="18">
        <f>'LEG A'!F41</f>
        <v>0</v>
      </c>
      <c r="G41" s="29"/>
      <c r="H41" s="19" t="e">
        <f>IF('LEG H'!I41&lt;'LEG H'!H2,'LEG H'!I41,'LEG H'!H2)</f>
        <v>#N/A</v>
      </c>
      <c r="I41" s="35" t="e">
        <f>VLOOKUP(E4:E43,$B4:$C43,2,FALSE)</f>
        <v>#N/A</v>
      </c>
      <c r="J41" s="8" t="e">
        <f t="shared" si="0"/>
        <v>#N/A</v>
      </c>
      <c r="K41" s="19" t="e">
        <f>'LEG H'!K41+J41</f>
        <v>#N/A</v>
      </c>
      <c r="L41" s="11"/>
      <c r="M41" s="54">
        <v>38</v>
      </c>
      <c r="N41" s="54">
        <v>0</v>
      </c>
      <c r="O41" s="54"/>
      <c r="P41" s="55" t="e">
        <v>#N/A</v>
      </c>
      <c r="R41" s="54">
        <v>38</v>
      </c>
      <c r="S41" s="54">
        <v>0</v>
      </c>
      <c r="T41" s="55" t="e">
        <v>#N/A</v>
      </c>
    </row>
    <row r="42" spans="2:20" ht="15">
      <c r="B42" s="62"/>
      <c r="C42" s="65"/>
      <c r="E42" s="79">
        <v>39</v>
      </c>
      <c r="F42" s="18">
        <f>'LEG A'!F42</f>
        <v>0</v>
      </c>
      <c r="G42" s="29"/>
      <c r="H42" s="19" t="e">
        <f>IF('LEG H'!I42&lt;'LEG H'!H2,'LEG H'!I42,'LEG H'!H2)</f>
        <v>#N/A</v>
      </c>
      <c r="I42" s="35" t="e">
        <f>VLOOKUP(E4:E43,$B4:$C43,2,FALSE)</f>
        <v>#N/A</v>
      </c>
      <c r="J42" s="8" t="e">
        <f t="shared" si="0"/>
        <v>#N/A</v>
      </c>
      <c r="K42" s="19" t="e">
        <f>'LEG H'!K42+J42</f>
        <v>#N/A</v>
      </c>
      <c r="L42" s="11"/>
      <c r="M42" s="54">
        <v>39</v>
      </c>
      <c r="N42" s="54">
        <v>0</v>
      </c>
      <c r="O42" s="54"/>
      <c r="P42" s="55" t="e">
        <v>#N/A</v>
      </c>
      <c r="R42" s="54">
        <v>39</v>
      </c>
      <c r="S42" s="54">
        <v>0</v>
      </c>
      <c r="T42" s="55" t="e">
        <v>#N/A</v>
      </c>
    </row>
    <row r="43" spans="2:20" ht="15">
      <c r="B43" s="62"/>
      <c r="C43" s="65"/>
      <c r="E43" s="79">
        <v>40</v>
      </c>
      <c r="F43" s="18">
        <f>'LEG A'!F43</f>
        <v>0</v>
      </c>
      <c r="G43" s="29"/>
      <c r="H43" s="19" t="e">
        <f>IF('LEG H'!I43&lt;'LEG H'!H2,'LEG H'!I43,'LEG H'!H2)</f>
        <v>#N/A</v>
      </c>
      <c r="I43" s="35" t="e">
        <f>VLOOKUP(E4:E43,$B4:$C43,2,FALSE)</f>
        <v>#N/A</v>
      </c>
      <c r="J43" s="8" t="e">
        <f t="shared" si="0"/>
        <v>#N/A</v>
      </c>
      <c r="K43" s="19" t="e">
        <f>'LEG H'!K43+J43</f>
        <v>#N/A</v>
      </c>
      <c r="L43" s="11"/>
      <c r="M43" s="54">
        <v>40</v>
      </c>
      <c r="N43" s="54">
        <v>0</v>
      </c>
      <c r="O43" s="54"/>
      <c r="P43" s="55" t="e">
        <v>#N/A</v>
      </c>
      <c r="R43" s="54">
        <v>40</v>
      </c>
      <c r="S43" s="54">
        <v>0</v>
      </c>
      <c r="T43" s="55" t="e">
        <v>#N/A</v>
      </c>
    </row>
    <row r="44" spans="6:12" ht="14.25">
      <c r="F44" s="11"/>
      <c r="G44" s="27"/>
      <c r="H44" s="12"/>
      <c r="I44" s="33"/>
      <c r="J44" s="12"/>
      <c r="K44" s="12"/>
      <c r="L44" s="11"/>
    </row>
    <row r="45" spans="6:12" ht="14.25">
      <c r="F45" s="11"/>
      <c r="G45" s="27"/>
      <c r="H45" s="12"/>
      <c r="I45" s="33"/>
      <c r="J45" s="12"/>
      <c r="K45" s="12"/>
      <c r="L45" s="11"/>
    </row>
    <row r="46" spans="6:12" ht="14.25">
      <c r="F46" s="11"/>
      <c r="G46" s="27"/>
      <c r="H46" s="12"/>
      <c r="I46" s="33"/>
      <c r="J46" s="12"/>
      <c r="K46" s="12"/>
      <c r="L46" s="11"/>
    </row>
    <row r="47" spans="6:12" ht="14.25">
      <c r="F47" s="11"/>
      <c r="G47" s="27"/>
      <c r="H47" s="12"/>
      <c r="I47" s="33"/>
      <c r="J47" s="12"/>
      <c r="K47" s="12"/>
      <c r="L47" s="11"/>
    </row>
    <row r="48" spans="6:12" ht="14.25">
      <c r="F48" s="11"/>
      <c r="G48" s="27"/>
      <c r="H48" s="12"/>
      <c r="I48" s="33"/>
      <c r="J48" s="12"/>
      <c r="K48" s="12"/>
      <c r="L48" s="11"/>
    </row>
    <row r="49" spans="6:12" ht="14.25">
      <c r="F49" s="11"/>
      <c r="G49" s="27"/>
      <c r="H49" s="12"/>
      <c r="I49" s="33"/>
      <c r="J49" s="12"/>
      <c r="K49" s="12"/>
      <c r="L49" s="11"/>
    </row>
    <row r="50" spans="6:12" ht="14.25">
      <c r="F50" s="11"/>
      <c r="G50" s="27"/>
      <c r="H50" s="12"/>
      <c r="I50" s="33"/>
      <c r="J50" s="12"/>
      <c r="K50" s="12"/>
      <c r="L50" s="11"/>
    </row>
    <row r="51" spans="6:12" ht="14.25">
      <c r="F51" s="11"/>
      <c r="G51" s="27"/>
      <c r="H51" s="12"/>
      <c r="I51" s="33"/>
      <c r="J51" s="12"/>
      <c r="K51" s="12"/>
      <c r="L51" s="11"/>
    </row>
    <row r="52" spans="6:12" ht="14.25">
      <c r="F52" s="11"/>
      <c r="G52" s="27"/>
      <c r="H52" s="12"/>
      <c r="I52" s="33"/>
      <c r="J52" s="12"/>
      <c r="K52" s="12"/>
      <c r="L52" s="11"/>
    </row>
    <row r="53" spans="6:12" ht="14.25">
      <c r="F53" s="11"/>
      <c r="G53" s="27"/>
      <c r="H53" s="12"/>
      <c r="I53" s="33"/>
      <c r="J53" s="12"/>
      <c r="K53" s="12"/>
      <c r="L53" s="11"/>
    </row>
  </sheetData>
  <sheetProtection/>
  <mergeCells count="2">
    <mergeCell ref="B2:C2"/>
    <mergeCell ref="E2:G2"/>
  </mergeCells>
  <printOptions horizontalCentered="1" verticalCentered="1"/>
  <pageMargins left="0.6299212598425197" right="0.7480314960629921" top="0.7874015748031497" bottom="0.5905511811023623" header="0.5118110236220472" footer="0.5118110236220472"/>
  <pageSetup horizontalDpi="300" verticalDpi="300" orientation="landscape" paperSize="9" scale="80" r:id="rId1"/>
  <headerFooter alignWithMargins="0">
    <oddHeader>&amp;C&amp;"Arial,Bold"&amp;12&amp;UROUND LEICESTER RELAY 2008 - LEG 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Budge</dc:creator>
  <cp:keywords/>
  <dc:description/>
  <cp:lastModifiedBy>Lodwick</cp:lastModifiedBy>
  <cp:lastPrinted>2008-09-28T18:02:58Z</cp:lastPrinted>
  <dcterms:created xsi:type="dcterms:W3CDTF">2001-08-11T11:15:43Z</dcterms:created>
  <dcterms:modified xsi:type="dcterms:W3CDTF">2008-09-30T08:59:16Z</dcterms:modified>
  <cp:category/>
  <cp:version/>
  <cp:contentType/>
  <cp:contentStatus/>
</cp:coreProperties>
</file>