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0" yWindow="105" windowWidth="17025" windowHeight="11550" activeTab="12"/>
  </bookViews>
  <sheets>
    <sheet name="LEG A" sheetId="1" r:id="rId1"/>
    <sheet name="LEG B" sheetId="2" r:id="rId2"/>
    <sheet name="LEG C" sheetId="3" r:id="rId3"/>
    <sheet name="LEG D" sheetId="4" r:id="rId4"/>
    <sheet name="LEG E" sheetId="5" r:id="rId5"/>
    <sheet name="LEG F" sheetId="6" r:id="rId6"/>
    <sheet name="LEG G" sheetId="7" r:id="rId7"/>
    <sheet name="LEG H" sheetId="8" r:id="rId8"/>
    <sheet name="LEG I" sheetId="9" r:id="rId9"/>
    <sheet name="LEG J" sheetId="10" r:id="rId10"/>
    <sheet name="LEG K" sheetId="11" r:id="rId11"/>
    <sheet name="LEG L" sheetId="12" r:id="rId12"/>
    <sheet name="LEG M" sheetId="13" r:id="rId13"/>
    <sheet name="ALL LEGS" sheetId="14" r:id="rId14"/>
  </sheets>
  <definedNames>
    <definedName name="_xlfn.SINGLE" hidden="1">#NAME?</definedName>
    <definedName name="_xlnm.Print_Area" localSheetId="13">'ALL LEGS'!$A$3:$O$38</definedName>
    <definedName name="_xlnm.Print_Area" localSheetId="0">'LEG A'!$J$2:$M$37</definedName>
    <definedName name="_xlnm.Print_Area" localSheetId="1">'LEG B'!$M$2:$T$37</definedName>
    <definedName name="_xlnm.Print_Area" localSheetId="2">'LEG C'!$M$2:$T$37</definedName>
    <definedName name="_xlnm.Print_Area" localSheetId="3">'LEG D'!$M$2:$T$37</definedName>
    <definedName name="_xlnm.Print_Area" localSheetId="4">'LEG E'!$M$2:$T$37</definedName>
    <definedName name="_xlnm.Print_Area" localSheetId="5">'LEG F'!$M$2:$T$37</definedName>
    <definedName name="_xlnm.Print_Area" localSheetId="6">'LEG G'!$M$2:$T$37</definedName>
    <definedName name="_xlnm.Print_Area" localSheetId="7">'LEG H'!$M$2:$T$37</definedName>
    <definedName name="_xlnm.Print_Area" localSheetId="8">'LEG I'!$M$2:$T$37</definedName>
    <definedName name="_xlnm.Print_Area" localSheetId="9">'LEG J'!$M$2:$T$37</definedName>
    <definedName name="_xlnm.Print_Area" localSheetId="10">'LEG K'!$M$2:$T$37</definedName>
    <definedName name="_xlnm.Print_Area" localSheetId="11">'LEG L'!$M$2:$T$37</definedName>
    <definedName name="_xlnm.Print_Area" localSheetId="12">'LEG M'!$M$2:$T$37</definedName>
  </definedNames>
  <calcPr fullCalcOnLoad="1"/>
</workbook>
</file>

<file path=xl/sharedStrings.xml><?xml version="1.0" encoding="utf-8"?>
<sst xmlns="http://schemas.openxmlformats.org/spreadsheetml/2006/main" count="2052" uniqueCount="508">
  <si>
    <t>TEAM NAME</t>
  </si>
  <si>
    <t>RUNNER NAME</t>
  </si>
  <si>
    <t>START TIME</t>
  </si>
  <si>
    <t>END TIME</t>
  </si>
  <si>
    <t>LEG TIME</t>
  </si>
  <si>
    <t>SUBTOTAL</t>
  </si>
  <si>
    <t>LEG POS</t>
  </si>
  <si>
    <t>RACE POS</t>
  </si>
  <si>
    <t>TEAM TIME</t>
  </si>
  <si>
    <t>RUNNER</t>
  </si>
  <si>
    <t>TOTAL</t>
  </si>
  <si>
    <t>LEG A</t>
  </si>
  <si>
    <t>LEG B</t>
  </si>
  <si>
    <t>LEG C</t>
  </si>
  <si>
    <t>LEG D</t>
  </si>
  <si>
    <t>LEG E</t>
  </si>
  <si>
    <t>LEG F</t>
  </si>
  <si>
    <t>LEG G</t>
  </si>
  <si>
    <t>LEG H</t>
  </si>
  <si>
    <t>LEG I</t>
  </si>
  <si>
    <t>LEG J</t>
  </si>
  <si>
    <t>LEG K</t>
  </si>
  <si>
    <t>LEG L</t>
  </si>
  <si>
    <t>LEG M</t>
  </si>
  <si>
    <t>TEAM No.</t>
  </si>
  <si>
    <t>LEG A RESULT SHEET</t>
  </si>
  <si>
    <t>LEG B RESULT SHEET</t>
  </si>
  <si>
    <t>TIME OF ANY RESTART FROM THIS LEG: -</t>
  </si>
  <si>
    <t>LEGB</t>
  </si>
  <si>
    <t>NONE</t>
  </si>
  <si>
    <t>LEG C RESULT SHEET</t>
  </si>
  <si>
    <t>LEG D RESULT SHEET</t>
  </si>
  <si>
    <t>LEG E RESULT SHEET</t>
  </si>
  <si>
    <t>LEG F RESULT SHEET</t>
  </si>
  <si>
    <t>LEG G RESULT SHEET</t>
  </si>
  <si>
    <t>LEG H RESULT SHEET</t>
  </si>
  <si>
    <t>LEG I RESULT SHEET</t>
  </si>
  <si>
    <t>LEG J RESULT SHEET</t>
  </si>
  <si>
    <t>LEG K RESULT SHEET</t>
  </si>
  <si>
    <t>LEG L RESULT SHEET</t>
  </si>
  <si>
    <t>LEG M RESULT SHEET</t>
  </si>
  <si>
    <t>FINAL TIMES AND POSITIONS</t>
  </si>
  <si>
    <t>CORITANIANS MEN</t>
  </si>
  <si>
    <t>WREAKE MEN</t>
  </si>
  <si>
    <t>WREAKE LADIES</t>
  </si>
  <si>
    <t>CHARNWOOD MIXED</t>
  </si>
  <si>
    <t>SHEPSHED MEN A</t>
  </si>
  <si>
    <t>SHEPSHED MEN B</t>
  </si>
  <si>
    <t>SHEPSHED LADIES</t>
  </si>
  <si>
    <t>BARROW MEN A</t>
  </si>
  <si>
    <t>BARROW MEN B</t>
  </si>
  <si>
    <t>BARROW LADIES</t>
  </si>
  <si>
    <t>HARBOROUGH MIXED A</t>
  </si>
  <si>
    <t>HARBOROUGH MIXED B</t>
  </si>
  <si>
    <t>OWLS MEN</t>
  </si>
  <si>
    <t>OWLS MIXED</t>
  </si>
  <si>
    <t>ROADHOGGS MEN</t>
  </si>
  <si>
    <t>WREAKE MIXED A</t>
  </si>
  <si>
    <t>WREAKE MIXED B</t>
  </si>
  <si>
    <t>WEST END MIXED A</t>
  </si>
  <si>
    <t>WEST END MIXED B</t>
  </si>
  <si>
    <t>HUNCOTE MEN A</t>
  </si>
  <si>
    <t>HUNCOTE MEN B</t>
  </si>
  <si>
    <t>HUNCOTE LADIES</t>
  </si>
  <si>
    <t>BIRSTALL MEN</t>
  </si>
  <si>
    <t>BIRSTALL LADIES</t>
  </si>
  <si>
    <t>BIRSTALL MIXED</t>
  </si>
  <si>
    <t>DESFORD MEN</t>
  </si>
  <si>
    <t>DESFORD MIXED</t>
  </si>
  <si>
    <t>LEICESTER TRI MEN A</t>
  </si>
  <si>
    <t>LEICESTER TRI MEN B</t>
  </si>
  <si>
    <t>LEICESTER TRI LADIES</t>
  </si>
  <si>
    <t>STILTO STRIDERS MIXED</t>
  </si>
  <si>
    <t>HINCKLEY MEN</t>
  </si>
  <si>
    <t>HINCKLEY MIXED</t>
  </si>
  <si>
    <t>FLECKNY KIBWRTH MIX</t>
  </si>
  <si>
    <t>C AUSTIN</t>
  </si>
  <si>
    <t>L PHELAN</t>
  </si>
  <si>
    <t>E HART</t>
  </si>
  <si>
    <t>A HART</t>
  </si>
  <si>
    <t>N FRANCIS</t>
  </si>
  <si>
    <t>G DEACON</t>
  </si>
  <si>
    <t>M HAINES</t>
  </si>
  <si>
    <t>R SHEEN</t>
  </si>
  <si>
    <t>C SABIN</t>
  </si>
  <si>
    <t>A SABIN</t>
  </si>
  <si>
    <t>J GRINDEY</t>
  </si>
  <si>
    <t>D GUESS</t>
  </si>
  <si>
    <t>D PEARCE</t>
  </si>
  <si>
    <t>A ARTHUR</t>
  </si>
  <si>
    <t>J SMITH</t>
  </si>
  <si>
    <t>F DEWICK</t>
  </si>
  <si>
    <t>S FREEMAN</t>
  </si>
  <si>
    <t>L GOODBOURN</t>
  </si>
  <si>
    <t>A GOODBOURN</t>
  </si>
  <si>
    <t>S NOBLE</t>
  </si>
  <si>
    <t>C HALL</t>
  </si>
  <si>
    <t>T AMOR</t>
  </si>
  <si>
    <t>J COOPER</t>
  </si>
  <si>
    <t>J COLLINGHAM</t>
  </si>
  <si>
    <t>K ROBERTS</t>
  </si>
  <si>
    <t>G STEEL</t>
  </si>
  <si>
    <t>G PYMM</t>
  </si>
  <si>
    <t>J ALLARD</t>
  </si>
  <si>
    <t>A ROSE</t>
  </si>
  <si>
    <t>G BEETHAM</t>
  </si>
  <si>
    <t>K HUDDART</t>
  </si>
  <si>
    <t>M RAAIJMAKERS</t>
  </si>
  <si>
    <t>W CLAPP</t>
  </si>
  <si>
    <t>S EDGE</t>
  </si>
  <si>
    <t>P HOOD</t>
  </si>
  <si>
    <t>J MASON</t>
  </si>
  <si>
    <t>D LODWICK</t>
  </si>
  <si>
    <t>P CHRISTOPHER</t>
  </si>
  <si>
    <t>B HARRIS</t>
  </si>
  <si>
    <t>K HOLDAWAY</t>
  </si>
  <si>
    <t>V BROWN</t>
  </si>
  <si>
    <t>F BANDA</t>
  </si>
  <si>
    <t>M CHAMBERLAIN</t>
  </si>
  <si>
    <t>D EGGINTON</t>
  </si>
  <si>
    <t>P WATTS</t>
  </si>
  <si>
    <t>B PARRY</t>
  </si>
  <si>
    <t>J KERSEY</t>
  </si>
  <si>
    <t>S BLACK</t>
  </si>
  <si>
    <t>A BLACK</t>
  </si>
  <si>
    <t>D PERCY</t>
  </si>
  <si>
    <t>N GLOVER</t>
  </si>
  <si>
    <t>T WARDMAN</t>
  </si>
  <si>
    <t>T VAUGHAN</t>
  </si>
  <si>
    <t>G VAUGHAN</t>
  </si>
  <si>
    <t>J HELTON</t>
  </si>
  <si>
    <t>C JORDAN</t>
  </si>
  <si>
    <t>T TRUSCOTT</t>
  </si>
  <si>
    <t>L JOHNSON</t>
  </si>
  <si>
    <t>J NOBLE</t>
  </si>
  <si>
    <t>J HARRIS</t>
  </si>
  <si>
    <t>G PALMIERI</t>
  </si>
  <si>
    <t>I PARAMORE</t>
  </si>
  <si>
    <t>N REES</t>
  </si>
  <si>
    <t>L REES</t>
  </si>
  <si>
    <t>J EDGE</t>
  </si>
  <si>
    <t>R BROWN</t>
  </si>
  <si>
    <t>C BAKER</t>
  </si>
  <si>
    <t>R WALTON</t>
  </si>
  <si>
    <t>A STANLEY</t>
  </si>
  <si>
    <t>G WEBB</t>
  </si>
  <si>
    <t>M COLLINGHAM</t>
  </si>
  <si>
    <t>M WALKER</t>
  </si>
  <si>
    <t>B OWEN</t>
  </si>
  <si>
    <t>Y BECKWITH</t>
  </si>
  <si>
    <t>G DAVIES</t>
  </si>
  <si>
    <t>E CARTER</t>
  </si>
  <si>
    <t>N TOMKINS</t>
  </si>
  <si>
    <t>A SOMMER</t>
  </si>
  <si>
    <t>S POWELL</t>
  </si>
  <si>
    <t>A MCGREEVY</t>
  </si>
  <si>
    <t>D RICHARDS</t>
  </si>
  <si>
    <t>P GODDARD</t>
  </si>
  <si>
    <t>E CROWE</t>
  </si>
  <si>
    <t>D MALLOY</t>
  </si>
  <si>
    <t>M BURDER</t>
  </si>
  <si>
    <t>J TOON</t>
  </si>
  <si>
    <t>J JAGGARD</t>
  </si>
  <si>
    <t>S WILEBORE</t>
  </si>
  <si>
    <t>J MARTIN</t>
  </si>
  <si>
    <t>G BUTTERY</t>
  </si>
  <si>
    <t>T WHITEHEAD</t>
  </si>
  <si>
    <t>A BENSKIN</t>
  </si>
  <si>
    <t>L HUGHES</t>
  </si>
  <si>
    <t>C RAINSFORD</t>
  </si>
  <si>
    <t>J REES</t>
  </si>
  <si>
    <t>S ZURAWLIW</t>
  </si>
  <si>
    <t>A BROOKS</t>
  </si>
  <si>
    <t>N JAMES</t>
  </si>
  <si>
    <t>R BAKER</t>
  </si>
  <si>
    <t>A BOULGER</t>
  </si>
  <si>
    <t>B ARRATT</t>
  </si>
  <si>
    <t>J LEAKE</t>
  </si>
  <si>
    <t>L COLLINGHAM</t>
  </si>
  <si>
    <t>J SKEVINGTON</t>
  </si>
  <si>
    <t>M TURNER</t>
  </si>
  <si>
    <t>L PORTER</t>
  </si>
  <si>
    <t>S PORTER</t>
  </si>
  <si>
    <t>T KING</t>
  </si>
  <si>
    <t>J O'SULLIVAN</t>
  </si>
  <si>
    <t>J SANDFORD</t>
  </si>
  <si>
    <t>J LADD</t>
  </si>
  <si>
    <t>L YOUNG</t>
  </si>
  <si>
    <t>T ILLSTON</t>
  </si>
  <si>
    <t>M GOODRICH</t>
  </si>
  <si>
    <t>A HOLMES</t>
  </si>
  <si>
    <t>R METCALFE</t>
  </si>
  <si>
    <t>B BORROWS</t>
  </si>
  <si>
    <t>K DEWAS</t>
  </si>
  <si>
    <t>N JAGGARD</t>
  </si>
  <si>
    <t>S ANDREWS</t>
  </si>
  <si>
    <t>M BASSETT</t>
  </si>
  <si>
    <t>B LACEY</t>
  </si>
  <si>
    <t>A LOCKTON</t>
  </si>
  <si>
    <t>S SIMPSON</t>
  </si>
  <si>
    <t>S ELLIOTT</t>
  </si>
  <si>
    <t>C BROWN</t>
  </si>
  <si>
    <t>L BROOKES</t>
  </si>
  <si>
    <t>K HILLIER</t>
  </si>
  <si>
    <t>S SWAINE</t>
  </si>
  <si>
    <t>K KENYON</t>
  </si>
  <si>
    <t>I FRASER</t>
  </si>
  <si>
    <t>J FRASER</t>
  </si>
  <si>
    <t>J KETTERINGHAM</t>
  </si>
  <si>
    <t>K CHUNG</t>
  </si>
  <si>
    <t>S HARGRAVES</t>
  </si>
  <si>
    <t>S BISHOP</t>
  </si>
  <si>
    <t>R EPSTEIN</t>
  </si>
  <si>
    <t>R TUNSTALL</t>
  </si>
  <si>
    <t>J CARNEGIE</t>
  </si>
  <si>
    <t>S COPELAND</t>
  </si>
  <si>
    <t>L BUCKTON</t>
  </si>
  <si>
    <t>N WRIGHT</t>
  </si>
  <si>
    <t>S COLLINS</t>
  </si>
  <si>
    <t>J BRENNAN</t>
  </si>
  <si>
    <t>D LAWRIE</t>
  </si>
  <si>
    <t>V HOLMES</t>
  </si>
  <si>
    <t>K GRUNDY</t>
  </si>
  <si>
    <t>R JEGGO</t>
  </si>
  <si>
    <t>S WINTERS</t>
  </si>
  <si>
    <t>V LOWE</t>
  </si>
  <si>
    <t>N TATTON</t>
  </si>
  <si>
    <t>C MENSLEY</t>
  </si>
  <si>
    <t>G HEBDON</t>
  </si>
  <si>
    <t>D LISTER</t>
  </si>
  <si>
    <t>D ARTHUR</t>
  </si>
  <si>
    <t>J KNIGHT</t>
  </si>
  <si>
    <t>D ROBSON</t>
  </si>
  <si>
    <t>B DARCY</t>
  </si>
  <si>
    <t>J PITCHER</t>
  </si>
  <si>
    <t>A FORDHAM</t>
  </si>
  <si>
    <t>N AYRES</t>
  </si>
  <si>
    <t>T BRANDON</t>
  </si>
  <si>
    <t>N WINKLESS</t>
  </si>
  <si>
    <t>J SLINGSBY</t>
  </si>
  <si>
    <t>Z SMITH</t>
  </si>
  <si>
    <t>F BETTSWORTH</t>
  </si>
  <si>
    <t>D CAMPBELL</t>
  </si>
  <si>
    <t>J RENNIE</t>
  </si>
  <si>
    <t>A BLACKFORD</t>
  </si>
  <si>
    <t>B KING</t>
  </si>
  <si>
    <t>K CHAMBERS</t>
  </si>
  <si>
    <t>J COPELAND</t>
  </si>
  <si>
    <t>I BLACK</t>
  </si>
  <si>
    <t>G BOWDEN</t>
  </si>
  <si>
    <t>J YOUNG</t>
  </si>
  <si>
    <t>A HURD</t>
  </si>
  <si>
    <t>F LAWRIE</t>
  </si>
  <si>
    <t>B WARDMAN</t>
  </si>
  <si>
    <t>N WHITE</t>
  </si>
  <si>
    <t>J MURPHY</t>
  </si>
  <si>
    <t>P MCNEIGHT</t>
  </si>
  <si>
    <t>D MASSER</t>
  </si>
  <si>
    <t>D BURTON</t>
  </si>
  <si>
    <t>G NORTH</t>
  </si>
  <si>
    <t>M BOOTH</t>
  </si>
  <si>
    <t>B BARNETT</t>
  </si>
  <si>
    <t>J MUSTON</t>
  </si>
  <si>
    <t>S SPENCER</t>
  </si>
  <si>
    <t>R MCGREGOR</t>
  </si>
  <si>
    <t>K RAMSEY</t>
  </si>
  <si>
    <t>S FENWICK</t>
  </si>
  <si>
    <t>H DELARGY</t>
  </si>
  <si>
    <t>R GREGORY</t>
  </si>
  <si>
    <t>J GUNNEL</t>
  </si>
  <si>
    <t>N COBLEY</t>
  </si>
  <si>
    <t>T GOODBOURN</t>
  </si>
  <si>
    <t>R BETTSWORTH</t>
  </si>
  <si>
    <t>P WILSON</t>
  </si>
  <si>
    <t>C WILEY</t>
  </si>
  <si>
    <t>D RENNIE</t>
  </si>
  <si>
    <t>P CUSACK</t>
  </si>
  <si>
    <t>C SOMMER</t>
  </si>
  <si>
    <t>P NEALON</t>
  </si>
  <si>
    <t>N NEALON</t>
  </si>
  <si>
    <t>R BLACK</t>
  </si>
  <si>
    <t>K KEMP</t>
  </si>
  <si>
    <t>C COBLEY</t>
  </si>
  <si>
    <t>P GOODCHILD</t>
  </si>
  <si>
    <t>M PLAYFORD</t>
  </si>
  <si>
    <t>K BAILEY</t>
  </si>
  <si>
    <t>T ELSOME</t>
  </si>
  <si>
    <t>R SORE</t>
  </si>
  <si>
    <t>M BROWN</t>
  </si>
  <si>
    <t>I SMITH</t>
  </si>
  <si>
    <t>A WREN</t>
  </si>
  <si>
    <t>H NORTH</t>
  </si>
  <si>
    <t>L FAIBROTHER</t>
  </si>
  <si>
    <t>I GARNETT</t>
  </si>
  <si>
    <t>L PYMM</t>
  </si>
  <si>
    <t>E AINSCOW</t>
  </si>
  <si>
    <t>B AIRD</t>
  </si>
  <si>
    <t>L TOLL</t>
  </si>
  <si>
    <t>A ROBINSON</t>
  </si>
  <si>
    <t>B WILSON</t>
  </si>
  <si>
    <t>J WILLIAMS</t>
  </si>
  <si>
    <t>S FRY</t>
  </si>
  <si>
    <t>C O'NEIL</t>
  </si>
  <si>
    <t>S GARNER</t>
  </si>
  <si>
    <t>M BUSH</t>
  </si>
  <si>
    <t>L WILSON</t>
  </si>
  <si>
    <t>A WILLSDON</t>
  </si>
  <si>
    <t>L DAVISON</t>
  </si>
  <si>
    <t>M ROEHRIG</t>
  </si>
  <si>
    <t>M SANDFORD</t>
  </si>
  <si>
    <t>B HIBBERD</t>
  </si>
  <si>
    <t>J BURNETT</t>
  </si>
  <si>
    <t>J BOYLE</t>
  </si>
  <si>
    <t>L BILLINGTON</t>
  </si>
  <si>
    <t>G HARRISON</t>
  </si>
  <si>
    <t>D PLAYFORD</t>
  </si>
  <si>
    <t>S MORRIS</t>
  </si>
  <si>
    <t>C BUGH</t>
  </si>
  <si>
    <t>D PBEALE</t>
  </si>
  <si>
    <t>S ROBINSON</t>
  </si>
  <si>
    <t>T NICOL</t>
  </si>
  <si>
    <t>M FROST</t>
  </si>
  <si>
    <t>E FISHER</t>
  </si>
  <si>
    <t>S BAXTER</t>
  </si>
  <si>
    <t>K BROOKS</t>
  </si>
  <si>
    <t>H HARTLEY</t>
  </si>
  <si>
    <t>A TOLL</t>
  </si>
  <si>
    <t>P LOCKTON</t>
  </si>
  <si>
    <t>A SEDDON</t>
  </si>
  <si>
    <t>H WILLIAMS</t>
  </si>
  <si>
    <t>D WADDINGTON</t>
  </si>
  <si>
    <t>W MASON</t>
  </si>
  <si>
    <t>C PRIESTLEY</t>
  </si>
  <si>
    <t>J MCDONALD</t>
  </si>
  <si>
    <t>H LONGMAN</t>
  </si>
  <si>
    <t>B NIKOLOFF</t>
  </si>
  <si>
    <t>W WEST</t>
  </si>
  <si>
    <t>T CHALLONER</t>
  </si>
  <si>
    <t>S EPSTEIN</t>
  </si>
  <si>
    <t>D GILLIBRAND</t>
  </si>
  <si>
    <t>S BOULTER</t>
  </si>
  <si>
    <t>J WICKHAM</t>
  </si>
  <si>
    <t>I FORTE</t>
  </si>
  <si>
    <t>J MEACHAM</t>
  </si>
  <si>
    <t>M SQUIRES</t>
  </si>
  <si>
    <t>A WARNER</t>
  </si>
  <si>
    <t>J GREENLEES</t>
  </si>
  <si>
    <t>R GREENLEES</t>
  </si>
  <si>
    <t>M WHITE</t>
  </si>
  <si>
    <t>A THOMAS</t>
  </si>
  <si>
    <t>R MORTELL</t>
  </si>
  <si>
    <t>I MASON</t>
  </si>
  <si>
    <t>J BROTHERHOOD</t>
  </si>
  <si>
    <t>S FORSTER</t>
  </si>
  <si>
    <t>M CROFTS</t>
  </si>
  <si>
    <t>J HARTLEY</t>
  </si>
  <si>
    <t>B HASKINS</t>
  </si>
  <si>
    <t>J BURKE</t>
  </si>
  <si>
    <t>R LEE</t>
  </si>
  <si>
    <t>J SADLER</t>
  </si>
  <si>
    <t>J ROBINSON</t>
  </si>
  <si>
    <t>U HAMILTON-HARDING</t>
  </si>
  <si>
    <t>C JONES</t>
  </si>
  <si>
    <t>G KALSI</t>
  </si>
  <si>
    <t>P LANGHAM</t>
  </si>
  <si>
    <t>M NOBLE</t>
  </si>
  <si>
    <t>J WEETMAN</t>
  </si>
  <si>
    <t>A ROBERTS</t>
  </si>
  <si>
    <t>J WARD</t>
  </si>
  <si>
    <t>A JUDGE</t>
  </si>
  <si>
    <t>A POPOVICH</t>
  </si>
  <si>
    <t>C TALBOT</t>
  </si>
  <si>
    <t>N COATES</t>
  </si>
  <si>
    <t>D HULBERT</t>
  </si>
  <si>
    <t>C RIMMER</t>
  </si>
  <si>
    <t>V POWELL</t>
  </si>
  <si>
    <t>S SMITH</t>
  </si>
  <si>
    <t>S TEBBUTT</t>
  </si>
  <si>
    <t>J MORRIS</t>
  </si>
  <si>
    <t>D PRICE</t>
  </si>
  <si>
    <t>L COLLINS</t>
  </si>
  <si>
    <t>J MCFARLAND</t>
  </si>
  <si>
    <t>P DOUGLAS</t>
  </si>
  <si>
    <t>T SHARDLOW</t>
  </si>
  <si>
    <t>E DORAN</t>
  </si>
  <si>
    <t>P SWAINE</t>
  </si>
  <si>
    <t>B FRANCIS</t>
  </si>
  <si>
    <t>P HELM</t>
  </si>
  <si>
    <t>L SIJTOMA</t>
  </si>
  <si>
    <t>D BATTERSBY</t>
  </si>
  <si>
    <t>N HILLIER</t>
  </si>
  <si>
    <t>A HILLIER</t>
  </si>
  <si>
    <t>M GREEN</t>
  </si>
  <si>
    <t>T EDWARDS</t>
  </si>
  <si>
    <t>L CHESTERTON</t>
  </si>
  <si>
    <t>K ROGERS</t>
  </si>
  <si>
    <t>D JENKINS</t>
  </si>
  <si>
    <t>J FINNEMORE</t>
  </si>
  <si>
    <t>S NEWMAN</t>
  </si>
  <si>
    <t>D MARSHALL</t>
  </si>
  <si>
    <t>L BUTTWELL</t>
  </si>
  <si>
    <t>T CUSACK</t>
  </si>
  <si>
    <t>M GILDING</t>
  </si>
  <si>
    <t>K COOK</t>
  </si>
  <si>
    <t>A WOOLLEY</t>
  </si>
  <si>
    <t>C NAING</t>
  </si>
  <si>
    <t>I AHMED</t>
  </si>
  <si>
    <t>F RENNIE</t>
  </si>
  <si>
    <t>J STARBUCK</t>
  </si>
  <si>
    <t>R MCBEAN</t>
  </si>
  <si>
    <t>J DAVIES</t>
  </si>
  <si>
    <t>A FOSTER</t>
  </si>
  <si>
    <t>K FORD</t>
  </si>
  <si>
    <t>N RODER</t>
  </si>
  <si>
    <t>J NORWOOD</t>
  </si>
  <si>
    <t>J PADBURY</t>
  </si>
  <si>
    <t>D MOORE</t>
  </si>
  <si>
    <t>J WATKINS</t>
  </si>
  <si>
    <t>T DANVERS</t>
  </si>
  <si>
    <t>D SORBY</t>
  </si>
  <si>
    <t>G NEWILL</t>
  </si>
  <si>
    <t>M SADLER</t>
  </si>
  <si>
    <t>H SMITHURST</t>
  </si>
  <si>
    <t>R BUFTON</t>
  </si>
  <si>
    <t>G ROLFE</t>
  </si>
  <si>
    <t>K MARKLEY</t>
  </si>
  <si>
    <t>P SILVESTOR</t>
  </si>
  <si>
    <t>C DAVIES</t>
  </si>
  <si>
    <t>S COOPER</t>
  </si>
  <si>
    <t>J STUART</t>
  </si>
  <si>
    <t>D PALMER</t>
  </si>
  <si>
    <t>D WHEELER</t>
  </si>
  <si>
    <t>C SEAL</t>
  </si>
  <si>
    <t>B HEWITT</t>
  </si>
  <si>
    <t>J TOMKINS</t>
  </si>
  <si>
    <t>P GUEST</t>
  </si>
  <si>
    <t>H MERCER</t>
  </si>
  <si>
    <t>M SMITH</t>
  </si>
  <si>
    <t>Z PROCTOR</t>
  </si>
  <si>
    <t>N CUTTS</t>
  </si>
  <si>
    <t>J COULING</t>
  </si>
  <si>
    <t>M HOBBS</t>
  </si>
  <si>
    <t>N WALKER</t>
  </si>
  <si>
    <t>D NORRIS</t>
  </si>
  <si>
    <t>J FOSTER</t>
  </si>
  <si>
    <t>S LEWIS</t>
  </si>
  <si>
    <t>A LAUDER</t>
  </si>
  <si>
    <t>K LOMAS</t>
  </si>
  <si>
    <t>M STOCK</t>
  </si>
  <si>
    <t>J COOK</t>
  </si>
  <si>
    <t>L NUTT</t>
  </si>
  <si>
    <t>T HARTLEY</t>
  </si>
  <si>
    <t>M HARRIS</t>
  </si>
  <si>
    <t>J HARRISON</t>
  </si>
  <si>
    <t>H EVELEIGH</t>
  </si>
  <si>
    <t>C LOAKE</t>
  </si>
  <si>
    <t>R PULLEN</t>
  </si>
  <si>
    <t>M TAYLOR</t>
  </si>
  <si>
    <t>M MUNDAY</t>
  </si>
  <si>
    <t>A STEEL</t>
  </si>
  <si>
    <t>L HAYWOOD</t>
  </si>
  <si>
    <t>D MITCHELL</t>
  </si>
  <si>
    <t>I GLADWELL</t>
  </si>
  <si>
    <t>M GLADDERS</t>
  </si>
  <si>
    <t>G SLIGHT</t>
  </si>
  <si>
    <t>D LAWSON</t>
  </si>
  <si>
    <t>K RUFFEL</t>
  </si>
  <si>
    <t>P READ</t>
  </si>
  <si>
    <t>C MAWER</t>
  </si>
  <si>
    <t>J WHITE</t>
  </si>
  <si>
    <t>L BARBER</t>
  </si>
  <si>
    <t>S BAILEY</t>
  </si>
  <si>
    <t>D SHEA-SIMMONS</t>
  </si>
  <si>
    <t>C LEMMON</t>
  </si>
  <si>
    <t>C SHEA-SIMMONS</t>
  </si>
  <si>
    <t>L ROBINSON</t>
  </si>
  <si>
    <t>M BLOCKLEY</t>
  </si>
  <si>
    <t>G MCGARRY</t>
  </si>
  <si>
    <t>J GALDING</t>
  </si>
  <si>
    <t>W NUTT</t>
  </si>
  <si>
    <t>G EVENS</t>
  </si>
  <si>
    <t>M RETSTALL</t>
  </si>
  <si>
    <t>C PERRY</t>
  </si>
  <si>
    <t>K EASTWOOD</t>
  </si>
  <si>
    <t>M GORE</t>
  </si>
  <si>
    <t>A KING</t>
  </si>
  <si>
    <t>M JORDAN</t>
  </si>
  <si>
    <t>D MUDDIMER</t>
  </si>
  <si>
    <t>S FRYER</t>
  </si>
  <si>
    <t>J HOSKINS</t>
  </si>
  <si>
    <t>L NEWCOMBE</t>
  </si>
  <si>
    <t>M WEALE</t>
  </si>
  <si>
    <t>J STRANGE</t>
  </si>
  <si>
    <t>T REELE</t>
  </si>
  <si>
    <t>P CASWELL</t>
  </si>
  <si>
    <t>J O'FLYNN</t>
  </si>
  <si>
    <t>R FREER</t>
  </si>
  <si>
    <t>L WRIGHT</t>
  </si>
  <si>
    <t>B GEESON</t>
  </si>
  <si>
    <t>L COCKS</t>
  </si>
  <si>
    <t>J COLTMAN</t>
  </si>
  <si>
    <t>M HILL</t>
  </si>
  <si>
    <t>T SLINGSBY</t>
  </si>
  <si>
    <t>R MAKEPEACE</t>
  </si>
  <si>
    <t>D GLOVER</t>
  </si>
  <si>
    <t>S HATCHER</t>
  </si>
  <si>
    <t>M PAYNE</t>
  </si>
  <si>
    <t>none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</si>
</sst>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:mm:ss"/>
    <numFmt numFmtId="165" formatCode="[$-F400]h:mm:ss\ AM/PM"/>
  </numFmts>
  <fonts count="47">
    <font>
      <sz val="10"/>
      <name val="Arial"/>
      <family val="0"/>
    </font>
    <font>
      <b/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3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164" fontId="6" fillId="0" borderId="0" xfId="0" applyNumberFormat="1" applyFont="1" applyAlignment="1">
      <alignment horizontal="center" vertical="center"/>
    </xf>
    <xf numFmtId="0" fontId="7" fillId="0" borderId="10" xfId="0" applyFont="1" applyBorder="1" applyAlignment="1">
      <alignment/>
    </xf>
    <xf numFmtId="164" fontId="7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164" fontId="7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164" fontId="6" fillId="0" borderId="10" xfId="0" applyNumberFormat="1" applyFont="1" applyBorder="1" applyAlignment="1">
      <alignment/>
    </xf>
    <xf numFmtId="164" fontId="6" fillId="0" borderId="10" xfId="0" applyNumberFormat="1" applyFont="1" applyBorder="1" applyAlignment="1">
      <alignment horizontal="center" vertical="center"/>
    </xf>
    <xf numFmtId="164" fontId="5" fillId="0" borderId="0" xfId="0" applyNumberFormat="1" applyFont="1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164" fontId="6" fillId="0" borderId="0" xfId="0" applyNumberFormat="1" applyFont="1" applyAlignment="1" applyProtection="1">
      <alignment horizontal="center" vertical="center"/>
      <protection locked="0"/>
    </xf>
    <xf numFmtId="164" fontId="7" fillId="0" borderId="10" xfId="0" applyNumberFormat="1" applyFont="1" applyBorder="1" applyAlignment="1" applyProtection="1">
      <alignment horizontal="center" vertical="center"/>
      <protection locked="0"/>
    </xf>
    <xf numFmtId="164" fontId="6" fillId="0" borderId="10" xfId="0" applyNumberFormat="1" applyFont="1" applyBorder="1" applyAlignment="1" applyProtection="1">
      <alignment horizontal="center" vertical="center"/>
      <protection locked="0"/>
    </xf>
    <xf numFmtId="164" fontId="6" fillId="0" borderId="0" xfId="0" applyNumberFormat="1" applyFont="1" applyAlignment="1" applyProtection="1">
      <alignment/>
      <protection locked="0"/>
    </xf>
    <xf numFmtId="164" fontId="7" fillId="0" borderId="10" xfId="0" applyNumberFormat="1" applyFont="1" applyBorder="1" applyAlignment="1" applyProtection="1">
      <alignment/>
      <protection locked="0"/>
    </xf>
    <xf numFmtId="164" fontId="6" fillId="0" borderId="10" xfId="0" applyNumberFormat="1" applyFont="1" applyBorder="1" applyAlignment="1" applyProtection="1">
      <alignment/>
      <protection locked="0"/>
    </xf>
    <xf numFmtId="1" fontId="0" fillId="0" borderId="0" xfId="0" applyNumberFormat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Alignment="1" applyProtection="1">
      <alignment horizontal="center" vertical="center"/>
      <protection/>
    </xf>
    <xf numFmtId="164" fontId="3" fillId="0" borderId="0" xfId="0" applyNumberFormat="1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164" fontId="4" fillId="0" borderId="10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/>
      <protection/>
    </xf>
    <xf numFmtId="164" fontId="3" fillId="0" borderId="10" xfId="0" applyNumberFormat="1" applyFont="1" applyBorder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164" fontId="0" fillId="0" borderId="0" xfId="0" applyNumberForma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164" fontId="6" fillId="0" borderId="0" xfId="0" applyNumberFormat="1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/>
      <protection/>
    </xf>
    <xf numFmtId="164" fontId="7" fillId="0" borderId="10" xfId="0" applyNumberFormat="1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164" fontId="6" fillId="0" borderId="10" xfId="0" applyNumberFormat="1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1" fontId="3" fillId="0" borderId="0" xfId="0" applyNumberFormat="1" applyFont="1" applyAlignment="1">
      <alignment/>
    </xf>
    <xf numFmtId="1" fontId="4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46" fontId="0" fillId="0" borderId="0" xfId="0" applyNumberFormat="1" applyAlignment="1">
      <alignment/>
    </xf>
    <xf numFmtId="46" fontId="1" fillId="0" borderId="10" xfId="0" applyNumberFormat="1" applyFont="1" applyBorder="1" applyAlignment="1">
      <alignment/>
    </xf>
    <xf numFmtId="46" fontId="0" fillId="0" borderId="10" xfId="0" applyNumberFormat="1" applyBorder="1" applyAlignment="1">
      <alignment/>
    </xf>
    <xf numFmtId="46" fontId="3" fillId="0" borderId="0" xfId="0" applyNumberFormat="1" applyFont="1" applyAlignment="1" applyProtection="1">
      <alignment/>
      <protection locked="0"/>
    </xf>
    <xf numFmtId="46" fontId="4" fillId="0" borderId="10" xfId="0" applyNumberFormat="1" applyFont="1" applyBorder="1" applyAlignment="1" applyProtection="1">
      <alignment/>
      <protection locked="0"/>
    </xf>
    <xf numFmtId="46" fontId="0" fillId="0" borderId="0" xfId="0" applyNumberFormat="1" applyAlignment="1" applyProtection="1">
      <alignment/>
      <protection locked="0"/>
    </xf>
    <xf numFmtId="46" fontId="6" fillId="0" borderId="0" xfId="0" applyNumberFormat="1" applyFont="1" applyAlignment="1" applyProtection="1">
      <alignment/>
      <protection locked="0"/>
    </xf>
    <xf numFmtId="46" fontId="7" fillId="0" borderId="10" xfId="0" applyNumberFormat="1" applyFont="1" applyBorder="1" applyAlignment="1" applyProtection="1">
      <alignment/>
      <protection locked="0"/>
    </xf>
    <xf numFmtId="46" fontId="6" fillId="0" borderId="10" xfId="0" applyNumberFormat="1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/>
      <protection locked="0"/>
    </xf>
    <xf numFmtId="46" fontId="8" fillId="0" borderId="10" xfId="0" applyNumberFormat="1" applyFont="1" applyBorder="1" applyAlignment="1">
      <alignment/>
    </xf>
    <xf numFmtId="46" fontId="8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46" fontId="9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 applyProtection="1">
      <alignment horizontal="right"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/>
      <protection/>
    </xf>
    <xf numFmtId="0" fontId="12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6" fillId="0" borderId="0" xfId="0" applyFont="1" applyAlignment="1">
      <alignment horizontal="left"/>
    </xf>
    <xf numFmtId="164" fontId="7" fillId="0" borderId="0" xfId="0" applyNumberFormat="1" applyFont="1" applyAlignment="1">
      <alignment/>
    </xf>
    <xf numFmtId="164" fontId="7" fillId="0" borderId="0" xfId="0" applyNumberFormat="1" applyFont="1" applyAlignment="1" applyProtection="1">
      <alignment/>
      <protection locked="0"/>
    </xf>
    <xf numFmtId="164" fontId="7" fillId="0" borderId="0" xfId="0" applyNumberFormat="1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/>
      <protection/>
    </xf>
    <xf numFmtId="164" fontId="6" fillId="33" borderId="10" xfId="0" applyNumberFormat="1" applyFont="1" applyFill="1" applyBorder="1" applyAlignment="1" applyProtection="1">
      <alignment horizontal="center" vertical="center"/>
      <protection/>
    </xf>
    <xf numFmtId="164" fontId="6" fillId="34" borderId="10" xfId="0" applyNumberFormat="1" applyFont="1" applyFill="1" applyBorder="1" applyAlignment="1" applyProtection="1">
      <alignment horizontal="center" vertical="center"/>
      <protection/>
    </xf>
    <xf numFmtId="164" fontId="6" fillId="35" borderId="10" xfId="0" applyNumberFormat="1" applyFont="1" applyFill="1" applyBorder="1" applyAlignment="1" applyProtection="1">
      <alignment horizontal="center" vertical="center"/>
      <protection/>
    </xf>
    <xf numFmtId="1" fontId="4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 horizontal="right"/>
    </xf>
    <xf numFmtId="0" fontId="0" fillId="0" borderId="11" xfId="0" applyBorder="1" applyAlignment="1">
      <alignment horizontal="right"/>
    </xf>
    <xf numFmtId="164" fontId="7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S43"/>
  <sheetViews>
    <sheetView zoomScale="65" zoomScaleNormal="65" zoomScalePageLayoutView="0" workbookViewId="0" topLeftCell="A1">
      <selection activeCell="J2" sqref="J2:M37"/>
    </sheetView>
  </sheetViews>
  <sheetFormatPr defaultColWidth="9.140625" defaultRowHeight="12.75"/>
  <cols>
    <col min="2" max="2" width="13.57421875" style="0" bestFit="1" customWidth="1"/>
    <col min="3" max="3" width="13.28125" style="0" bestFit="1" customWidth="1"/>
    <col min="5" max="5" width="13.57421875" style="77" bestFit="1" customWidth="1"/>
    <col min="6" max="6" width="26.7109375" style="26" bestFit="1" customWidth="1"/>
    <col min="7" max="7" width="23.8515625" style="26" bestFit="1" customWidth="1"/>
    <col min="8" max="8" width="13.57421875" style="68" bestFit="1" customWidth="1"/>
    <col min="10" max="10" width="12.28125" style="7" bestFit="1" customWidth="1"/>
    <col min="11" max="11" width="27.00390625" style="45" bestFit="1" customWidth="1"/>
    <col min="12" max="12" width="20.57421875" style="45" bestFit="1" customWidth="1"/>
    <col min="13" max="13" width="13.140625" style="46" bestFit="1" customWidth="1"/>
    <col min="15" max="15" width="14.421875" style="36" bestFit="1" customWidth="1"/>
    <col min="16" max="16" width="15.140625" style="63" customWidth="1"/>
    <col min="17" max="17" width="9.8515625" style="0" bestFit="1" customWidth="1"/>
    <col min="18" max="18" width="13.57421875" style="0" bestFit="1" customWidth="1"/>
    <col min="19" max="19" width="15.28125" style="63" customWidth="1"/>
  </cols>
  <sheetData>
    <row r="1" spans="5:15" ht="15.75">
      <c r="E1" s="80" t="s">
        <v>11</v>
      </c>
      <c r="F1" s="22"/>
      <c r="G1" s="81"/>
      <c r="H1" s="66"/>
      <c r="I1" s="2"/>
      <c r="J1" s="4"/>
      <c r="K1" s="38"/>
      <c r="L1" s="38"/>
      <c r="M1" s="39"/>
      <c r="N1" s="2"/>
      <c r="O1" s="59"/>
    </row>
    <row r="2" spans="2:19" ht="15.75">
      <c r="B2" s="95" t="s">
        <v>25</v>
      </c>
      <c r="C2" s="96"/>
      <c r="E2" s="82"/>
      <c r="F2" s="23"/>
      <c r="G2" s="23"/>
      <c r="H2" s="66"/>
      <c r="I2" s="2"/>
      <c r="J2" s="4" t="s">
        <v>11</v>
      </c>
      <c r="K2" s="40"/>
      <c r="L2" s="40"/>
      <c r="M2" s="39"/>
      <c r="N2" s="2"/>
      <c r="S2"/>
    </row>
    <row r="3" spans="2:14" s="1" customFormat="1" ht="15.75">
      <c r="B3" s="60" t="s">
        <v>24</v>
      </c>
      <c r="C3" s="64" t="s">
        <v>4</v>
      </c>
      <c r="E3" s="78" t="s">
        <v>24</v>
      </c>
      <c r="F3" s="24" t="s">
        <v>0</v>
      </c>
      <c r="G3" s="24" t="s">
        <v>1</v>
      </c>
      <c r="H3" s="67" t="s">
        <v>3</v>
      </c>
      <c r="I3" s="3"/>
      <c r="J3" s="5" t="s">
        <v>6</v>
      </c>
      <c r="K3" s="41" t="s">
        <v>0</v>
      </c>
      <c r="L3" s="41" t="s">
        <v>9</v>
      </c>
      <c r="M3" s="42" t="s">
        <v>4</v>
      </c>
      <c r="N3" s="3"/>
    </row>
    <row r="4" spans="2:19" ht="15">
      <c r="B4" s="61">
        <v>33</v>
      </c>
      <c r="C4" s="65">
        <v>0.029212962962962965</v>
      </c>
      <c r="E4" s="79">
        <v>1</v>
      </c>
      <c r="F4" s="57" t="s">
        <v>42</v>
      </c>
      <c r="G4" s="25" t="s">
        <v>76</v>
      </c>
      <c r="H4" s="65">
        <f>VLOOKUP(E4:E43,$B4:$C43,2,FALSE)</f>
        <v>0.030879629629629632</v>
      </c>
      <c r="I4" s="2"/>
      <c r="J4" s="6">
        <v>1</v>
      </c>
      <c r="K4" s="57" t="s">
        <v>73</v>
      </c>
      <c r="L4" s="43" t="s">
        <v>131</v>
      </c>
      <c r="M4" s="44">
        <v>0.029212962962962965</v>
      </c>
      <c r="N4" s="2"/>
      <c r="S4"/>
    </row>
    <row r="5" spans="2:19" ht="15">
      <c r="B5" s="61">
        <v>7</v>
      </c>
      <c r="C5" s="65">
        <v>0.02934027777777778</v>
      </c>
      <c r="E5" s="79">
        <v>2</v>
      </c>
      <c r="F5" s="57" t="s">
        <v>44</v>
      </c>
      <c r="G5" s="25" t="s">
        <v>89</v>
      </c>
      <c r="H5" s="65">
        <f>VLOOKUP(E4:E43,$B4:$C43,2,FALSE)</f>
        <v>0.04204861111111111</v>
      </c>
      <c r="I5" s="2"/>
      <c r="J5" s="6">
        <v>2</v>
      </c>
      <c r="K5" s="57" t="s">
        <v>49</v>
      </c>
      <c r="L5" s="43" t="s">
        <v>105</v>
      </c>
      <c r="M5" s="44">
        <v>0.02934027777777778</v>
      </c>
      <c r="N5" s="2"/>
      <c r="S5"/>
    </row>
    <row r="6" spans="2:19" ht="15">
      <c r="B6" s="61">
        <v>29</v>
      </c>
      <c r="C6" s="65">
        <v>0.02956018518518519</v>
      </c>
      <c r="E6" s="79">
        <v>3</v>
      </c>
      <c r="F6" s="57" t="s">
        <v>45</v>
      </c>
      <c r="G6" s="25" t="s">
        <v>101</v>
      </c>
      <c r="H6" s="65">
        <f>VLOOKUP(E4:E43,$B4:$C43,2,FALSE)</f>
        <v>0.033032407407407406</v>
      </c>
      <c r="I6" s="2"/>
      <c r="J6" s="6">
        <v>3</v>
      </c>
      <c r="K6" s="57" t="s">
        <v>69</v>
      </c>
      <c r="L6" s="43" t="s">
        <v>127</v>
      </c>
      <c r="M6" s="44">
        <v>0.02956018518518519</v>
      </c>
      <c r="N6" s="2"/>
      <c r="S6"/>
    </row>
    <row r="7" spans="2:19" ht="15">
      <c r="B7" s="61">
        <v>10</v>
      </c>
      <c r="C7" s="65">
        <v>0.030034722222222223</v>
      </c>
      <c r="E7" s="79">
        <v>4</v>
      </c>
      <c r="F7" s="57" t="s">
        <v>46</v>
      </c>
      <c r="G7" s="25" t="s">
        <v>102</v>
      </c>
      <c r="H7" s="65">
        <f>VLOOKUP(E4:E43,$B4:$C43,2,FALSE)</f>
        <v>0.034756944444444444</v>
      </c>
      <c r="I7" s="2"/>
      <c r="J7" s="6">
        <v>4</v>
      </c>
      <c r="K7" s="57" t="s">
        <v>52</v>
      </c>
      <c r="L7" s="43" t="s">
        <v>108</v>
      </c>
      <c r="M7" s="44">
        <v>0.030034722222222223</v>
      </c>
      <c r="N7" s="2"/>
      <c r="S7"/>
    </row>
    <row r="8" spans="2:19" ht="15">
      <c r="B8" s="61">
        <v>21</v>
      </c>
      <c r="C8" s="65">
        <v>0.03053240740740741</v>
      </c>
      <c r="E8" s="79">
        <v>5</v>
      </c>
      <c r="F8" s="57" t="s">
        <v>47</v>
      </c>
      <c r="G8" s="25" t="s">
        <v>103</v>
      </c>
      <c r="H8" s="65">
        <f>VLOOKUP(E4:E43,$B4:$C43,2,FALSE)</f>
        <v>0.03539351851851852</v>
      </c>
      <c r="I8" s="2"/>
      <c r="J8" s="6">
        <v>5</v>
      </c>
      <c r="K8" s="57" t="s">
        <v>61</v>
      </c>
      <c r="L8" s="43" t="s">
        <v>119</v>
      </c>
      <c r="M8" s="44">
        <v>0.03053240740740741</v>
      </c>
      <c r="N8" s="2"/>
      <c r="S8"/>
    </row>
    <row r="9" spans="2:19" ht="15">
      <c r="B9" s="61">
        <v>1</v>
      </c>
      <c r="C9" s="65">
        <v>0.030879629629629632</v>
      </c>
      <c r="E9" s="79">
        <v>6</v>
      </c>
      <c r="F9" s="57" t="s">
        <v>48</v>
      </c>
      <c r="G9" s="25" t="s">
        <v>104</v>
      </c>
      <c r="H9" s="65">
        <f>VLOOKUP(E4:E43,$B4:$C43,2,FALSE)</f>
        <v>0.04023148148148148</v>
      </c>
      <c r="I9" s="2"/>
      <c r="J9" s="6">
        <v>6</v>
      </c>
      <c r="K9" s="57" t="s">
        <v>42</v>
      </c>
      <c r="L9" s="43" t="s">
        <v>76</v>
      </c>
      <c r="M9" s="44">
        <v>0.030879629629629632</v>
      </c>
      <c r="N9" s="2"/>
      <c r="S9"/>
    </row>
    <row r="10" spans="2:19" ht="15">
      <c r="B10" s="61">
        <v>16</v>
      </c>
      <c r="C10" s="65">
        <v>0.031782407407407405</v>
      </c>
      <c r="E10" s="79">
        <v>7</v>
      </c>
      <c r="F10" s="57" t="s">
        <v>49</v>
      </c>
      <c r="G10" s="25" t="s">
        <v>105</v>
      </c>
      <c r="H10" s="65">
        <f>VLOOKUP(E4:E43,$B4:$C43,2,FALSE)</f>
        <v>0.02934027777777778</v>
      </c>
      <c r="I10" s="2"/>
      <c r="J10" s="6">
        <v>7</v>
      </c>
      <c r="K10" s="57" t="s">
        <v>57</v>
      </c>
      <c r="L10" s="43" t="s">
        <v>114</v>
      </c>
      <c r="M10" s="44">
        <v>0.031782407407407405</v>
      </c>
      <c r="N10" s="2"/>
      <c r="S10"/>
    </row>
    <row r="11" spans="2:19" ht="15">
      <c r="B11" s="61">
        <v>26</v>
      </c>
      <c r="C11" s="65">
        <v>0.032673611111111105</v>
      </c>
      <c r="E11" s="79">
        <v>8</v>
      </c>
      <c r="F11" s="57" t="s">
        <v>50</v>
      </c>
      <c r="G11" s="25" t="s">
        <v>106</v>
      </c>
      <c r="H11" s="65">
        <f>VLOOKUP(E4:E43,$B4:$C43,2,FALSE)</f>
        <v>0.03878472222222223</v>
      </c>
      <c r="I11" s="2"/>
      <c r="J11" s="6">
        <v>8</v>
      </c>
      <c r="K11" s="57" t="s">
        <v>66</v>
      </c>
      <c r="L11" s="43" t="s">
        <v>124</v>
      </c>
      <c r="M11" s="44">
        <v>0.032673611111111105</v>
      </c>
      <c r="N11" s="2"/>
      <c r="S11"/>
    </row>
    <row r="12" spans="2:19" ht="15">
      <c r="B12" s="61">
        <v>12</v>
      </c>
      <c r="C12" s="65">
        <v>0.032870370370370376</v>
      </c>
      <c r="E12" s="79">
        <v>9</v>
      </c>
      <c r="F12" s="57" t="s">
        <v>51</v>
      </c>
      <c r="G12" s="25" t="s">
        <v>107</v>
      </c>
      <c r="H12" s="65">
        <f>VLOOKUP(E4:E43,$B4:$C43,2,FALSE)</f>
        <v>0.0365625</v>
      </c>
      <c r="I12" s="2"/>
      <c r="J12" s="6">
        <v>9</v>
      </c>
      <c r="K12" s="57" t="s">
        <v>54</v>
      </c>
      <c r="L12" s="43" t="s">
        <v>110</v>
      </c>
      <c r="M12" s="44">
        <v>0.032870370370370376</v>
      </c>
      <c r="N12" s="2"/>
      <c r="S12"/>
    </row>
    <row r="13" spans="2:19" ht="15">
      <c r="B13" s="61">
        <v>3</v>
      </c>
      <c r="C13" s="65">
        <v>0.033032407407407406</v>
      </c>
      <c r="E13" s="79">
        <v>10</v>
      </c>
      <c r="F13" s="57" t="s">
        <v>52</v>
      </c>
      <c r="G13" s="25" t="s">
        <v>108</v>
      </c>
      <c r="H13" s="65">
        <f>VLOOKUP(E4:E43,$B4:$C43,2,FALSE)</f>
        <v>0.030034722222222223</v>
      </c>
      <c r="I13" s="2"/>
      <c r="J13" s="6">
        <v>10</v>
      </c>
      <c r="K13" s="57" t="s">
        <v>45</v>
      </c>
      <c r="L13" s="43" t="s">
        <v>101</v>
      </c>
      <c r="M13" s="44">
        <v>0.033032407407407406</v>
      </c>
      <c r="N13" s="2"/>
      <c r="S13"/>
    </row>
    <row r="14" spans="2:19" ht="15">
      <c r="B14" s="61">
        <v>24</v>
      </c>
      <c r="C14" s="65">
        <v>0.03400462962962963</v>
      </c>
      <c r="E14" s="79">
        <v>11</v>
      </c>
      <c r="F14" s="57" t="s">
        <v>53</v>
      </c>
      <c r="G14" s="25" t="s">
        <v>109</v>
      </c>
      <c r="H14" s="65">
        <f>VLOOKUP(E4:E43,$B4:$C43,2,FALSE)</f>
        <v>0.0346412037037037</v>
      </c>
      <c r="I14" s="2"/>
      <c r="J14" s="6">
        <v>11</v>
      </c>
      <c r="K14" s="57" t="s">
        <v>64</v>
      </c>
      <c r="L14" s="43" t="s">
        <v>122</v>
      </c>
      <c r="M14" s="44">
        <v>0.03400462962962963</v>
      </c>
      <c r="N14" s="2"/>
      <c r="S14"/>
    </row>
    <row r="15" spans="2:19" ht="15">
      <c r="B15" s="61">
        <v>19</v>
      </c>
      <c r="C15" s="65">
        <v>0.03409722222222222</v>
      </c>
      <c r="E15" s="79">
        <v>12</v>
      </c>
      <c r="F15" s="57" t="s">
        <v>54</v>
      </c>
      <c r="G15" s="25" t="s">
        <v>110</v>
      </c>
      <c r="H15" s="65">
        <f>VLOOKUP(E4:E43,$B4:$C43,2,FALSE)</f>
        <v>0.032870370370370376</v>
      </c>
      <c r="I15" s="2"/>
      <c r="J15" s="6">
        <v>12</v>
      </c>
      <c r="K15" s="57" t="s">
        <v>59</v>
      </c>
      <c r="L15" s="43" t="s">
        <v>117</v>
      </c>
      <c r="M15" s="44">
        <v>0.03409722222222222</v>
      </c>
      <c r="N15" s="2"/>
      <c r="S15"/>
    </row>
    <row r="16" spans="2:19" ht="15">
      <c r="B16" s="61">
        <v>11</v>
      </c>
      <c r="C16" s="65">
        <v>0.0346412037037037</v>
      </c>
      <c r="E16" s="79">
        <v>13</v>
      </c>
      <c r="F16" s="57" t="s">
        <v>55</v>
      </c>
      <c r="G16" s="25" t="s">
        <v>111</v>
      </c>
      <c r="H16" s="65">
        <f>VLOOKUP(E4:E43,$B4:$C43,2,FALSE)</f>
        <v>0.037280092592592594</v>
      </c>
      <c r="I16" s="2"/>
      <c r="J16" s="6">
        <v>13</v>
      </c>
      <c r="K16" s="57" t="s">
        <v>53</v>
      </c>
      <c r="L16" s="43" t="s">
        <v>109</v>
      </c>
      <c r="M16" s="44">
        <v>0.0346412037037037</v>
      </c>
      <c r="N16" s="2"/>
      <c r="S16"/>
    </row>
    <row r="17" spans="2:19" ht="15">
      <c r="B17" s="61">
        <v>4</v>
      </c>
      <c r="C17" s="65">
        <v>0.034756944444444444</v>
      </c>
      <c r="E17" s="79">
        <v>14</v>
      </c>
      <c r="F17" s="57" t="s">
        <v>56</v>
      </c>
      <c r="G17" s="25" t="s">
        <v>112</v>
      </c>
      <c r="H17" s="65">
        <f>VLOOKUP(E4:E43,$B4:$C43,2,FALSE)</f>
        <v>0.0364699074074074</v>
      </c>
      <c r="I17" s="2"/>
      <c r="J17" s="6">
        <v>14</v>
      </c>
      <c r="K17" s="57" t="s">
        <v>46</v>
      </c>
      <c r="L17" s="43" t="s">
        <v>102</v>
      </c>
      <c r="M17" s="44">
        <v>0.034756944444444444</v>
      </c>
      <c r="N17" s="2"/>
      <c r="S17"/>
    </row>
    <row r="18" spans="2:19" ht="15">
      <c r="B18" s="61">
        <v>27</v>
      </c>
      <c r="C18" s="65">
        <v>0.03534722222222222</v>
      </c>
      <c r="E18" s="79">
        <v>15</v>
      </c>
      <c r="F18" s="57" t="s">
        <v>43</v>
      </c>
      <c r="G18" s="25" t="s">
        <v>113</v>
      </c>
      <c r="H18" s="65">
        <f>VLOOKUP(E4:E43,$B4:$C43,2,FALSE)</f>
        <v>0.037800925925925925</v>
      </c>
      <c r="I18" s="2"/>
      <c r="J18" s="6">
        <v>15</v>
      </c>
      <c r="K18" s="57" t="s">
        <v>67</v>
      </c>
      <c r="L18" s="43" t="s">
        <v>125</v>
      </c>
      <c r="M18" s="44">
        <v>0.03534722222222222</v>
      </c>
      <c r="N18" s="2"/>
      <c r="S18"/>
    </row>
    <row r="19" spans="2:19" ht="15">
      <c r="B19" s="61">
        <v>5</v>
      </c>
      <c r="C19" s="65">
        <v>0.03539351851851852</v>
      </c>
      <c r="E19" s="79">
        <v>16</v>
      </c>
      <c r="F19" s="57" t="s">
        <v>57</v>
      </c>
      <c r="G19" s="25" t="s">
        <v>114</v>
      </c>
      <c r="H19" s="65">
        <f>VLOOKUP(E4:E43,$B4:$C43,2,FALSE)</f>
        <v>0.031782407407407405</v>
      </c>
      <c r="I19" s="2"/>
      <c r="J19" s="6">
        <v>16</v>
      </c>
      <c r="K19" s="58" t="s">
        <v>47</v>
      </c>
      <c r="L19" s="43" t="s">
        <v>103</v>
      </c>
      <c r="M19" s="44">
        <v>0.03539351851851852</v>
      </c>
      <c r="N19" s="2"/>
      <c r="S19"/>
    </row>
    <row r="20" spans="2:19" ht="15">
      <c r="B20" s="61">
        <v>31</v>
      </c>
      <c r="C20" s="65">
        <v>0.035740740740740747</v>
      </c>
      <c r="E20" s="79">
        <v>17</v>
      </c>
      <c r="F20" s="57" t="s">
        <v>58</v>
      </c>
      <c r="G20" s="25" t="s">
        <v>115</v>
      </c>
      <c r="H20" s="65">
        <f>VLOOKUP(E4:E43,$B4:$C43,2,FALSE)</f>
        <v>0.03935185185185185</v>
      </c>
      <c r="I20" s="2"/>
      <c r="J20" s="6">
        <v>17</v>
      </c>
      <c r="K20" s="57" t="s">
        <v>71</v>
      </c>
      <c r="L20" s="43" t="s">
        <v>129</v>
      </c>
      <c r="M20" s="44">
        <v>0.035740740740740747</v>
      </c>
      <c r="N20" s="2"/>
      <c r="S20"/>
    </row>
    <row r="21" spans="2:19" ht="15">
      <c r="B21" s="61">
        <v>22</v>
      </c>
      <c r="C21" s="65">
        <v>0.03612268518518518</v>
      </c>
      <c r="E21" s="79">
        <v>18</v>
      </c>
      <c r="F21" s="57" t="s">
        <v>75</v>
      </c>
      <c r="G21" s="25" t="s">
        <v>116</v>
      </c>
      <c r="H21" s="65">
        <f>VLOOKUP(E4:E43,$B4:$C43,2,FALSE)</f>
        <v>0.039386574074074074</v>
      </c>
      <c r="I21" s="2"/>
      <c r="J21" s="6">
        <v>18</v>
      </c>
      <c r="K21" s="57" t="s">
        <v>62</v>
      </c>
      <c r="L21" s="43" t="s">
        <v>120</v>
      </c>
      <c r="M21" s="44">
        <v>0.03612268518518518</v>
      </c>
      <c r="N21" s="2"/>
      <c r="S21"/>
    </row>
    <row r="22" spans="2:19" ht="15">
      <c r="B22" s="61">
        <v>32</v>
      </c>
      <c r="C22" s="65">
        <v>0.03644675925925926</v>
      </c>
      <c r="E22" s="79">
        <v>19</v>
      </c>
      <c r="F22" s="57" t="s">
        <v>59</v>
      </c>
      <c r="G22" s="25" t="s">
        <v>117</v>
      </c>
      <c r="H22" s="65">
        <f>VLOOKUP(E4:E43,$B4:$C43,2,FALSE)</f>
        <v>0.03409722222222222</v>
      </c>
      <c r="I22" s="2"/>
      <c r="J22" s="6">
        <v>19</v>
      </c>
      <c r="K22" s="57" t="s">
        <v>72</v>
      </c>
      <c r="L22" s="43" t="s">
        <v>130</v>
      </c>
      <c r="M22" s="44">
        <v>0.03644675925925926</v>
      </c>
      <c r="N22" s="2"/>
      <c r="S22"/>
    </row>
    <row r="23" spans="2:19" ht="15">
      <c r="B23" s="61">
        <v>14</v>
      </c>
      <c r="C23" s="65">
        <v>0.0364699074074074</v>
      </c>
      <c r="E23" s="79">
        <v>20</v>
      </c>
      <c r="F23" s="57" t="s">
        <v>60</v>
      </c>
      <c r="G23" s="25" t="s">
        <v>118</v>
      </c>
      <c r="H23" s="65">
        <f>VLOOKUP(E4:E43,$B4:$C43,2,FALSE)</f>
        <v>0.036909722222222226</v>
      </c>
      <c r="I23" s="2"/>
      <c r="J23" s="6">
        <v>20</v>
      </c>
      <c r="K23" s="57" t="s">
        <v>56</v>
      </c>
      <c r="L23" s="43" t="s">
        <v>112</v>
      </c>
      <c r="M23" s="44">
        <v>0.0364699074074074</v>
      </c>
      <c r="N23" s="2"/>
      <c r="S23"/>
    </row>
    <row r="24" spans="2:19" ht="15">
      <c r="B24" s="61">
        <v>9</v>
      </c>
      <c r="C24" s="65">
        <v>0.0365625</v>
      </c>
      <c r="E24" s="79">
        <v>21</v>
      </c>
      <c r="F24" s="57" t="s">
        <v>61</v>
      </c>
      <c r="G24" s="25" t="s">
        <v>119</v>
      </c>
      <c r="H24" s="65">
        <f>VLOOKUP(E4:E43,$B4:$C43,2,FALSE)</f>
        <v>0.03053240740740741</v>
      </c>
      <c r="I24" s="2"/>
      <c r="J24" s="6">
        <v>21</v>
      </c>
      <c r="K24" s="57" t="s">
        <v>51</v>
      </c>
      <c r="L24" s="43" t="s">
        <v>107</v>
      </c>
      <c r="M24" s="44">
        <v>0.0365625</v>
      </c>
      <c r="N24" s="2"/>
      <c r="S24"/>
    </row>
    <row r="25" spans="2:19" ht="15">
      <c r="B25" s="61">
        <v>20</v>
      </c>
      <c r="C25" s="65">
        <v>0.036909722222222226</v>
      </c>
      <c r="E25" s="79">
        <v>22</v>
      </c>
      <c r="F25" s="57" t="s">
        <v>62</v>
      </c>
      <c r="G25" s="25" t="s">
        <v>120</v>
      </c>
      <c r="H25" s="65">
        <f>VLOOKUP(E4:E43,$B4:$C43,2,FALSE)</f>
        <v>0.03612268518518518</v>
      </c>
      <c r="I25" s="2"/>
      <c r="J25" s="6">
        <v>22</v>
      </c>
      <c r="K25" s="57" t="s">
        <v>60</v>
      </c>
      <c r="L25" s="43" t="s">
        <v>118</v>
      </c>
      <c r="M25" s="44">
        <v>0.036909722222222226</v>
      </c>
      <c r="N25" s="2"/>
      <c r="S25"/>
    </row>
    <row r="26" spans="2:19" ht="15">
      <c r="B26" s="61">
        <v>30</v>
      </c>
      <c r="C26" s="65">
        <v>0.03716435185185185</v>
      </c>
      <c r="E26" s="79">
        <v>23</v>
      </c>
      <c r="F26" s="57" t="s">
        <v>63</v>
      </c>
      <c r="G26" s="25" t="s">
        <v>121</v>
      </c>
      <c r="H26" s="65">
        <f>VLOOKUP(E4:E43,$B4:$C43,2,FALSE)</f>
        <v>0.04041666666666667</v>
      </c>
      <c r="I26" s="2"/>
      <c r="J26" s="6">
        <v>23</v>
      </c>
      <c r="K26" s="57" t="s">
        <v>70</v>
      </c>
      <c r="L26" s="43" t="s">
        <v>128</v>
      </c>
      <c r="M26" s="44">
        <v>0.03716435185185185</v>
      </c>
      <c r="N26" s="2"/>
      <c r="S26"/>
    </row>
    <row r="27" spans="2:19" ht="15">
      <c r="B27" s="61">
        <v>13</v>
      </c>
      <c r="C27" s="65">
        <v>0.037280092592592594</v>
      </c>
      <c r="E27" s="79">
        <v>24</v>
      </c>
      <c r="F27" s="57" t="s">
        <v>64</v>
      </c>
      <c r="G27" s="25" t="s">
        <v>122</v>
      </c>
      <c r="H27" s="65">
        <f>VLOOKUP(E4:E43,$B4:$C43,2,FALSE)</f>
        <v>0.03400462962962963</v>
      </c>
      <c r="I27" s="2"/>
      <c r="J27" s="6">
        <v>24</v>
      </c>
      <c r="K27" s="57" t="s">
        <v>55</v>
      </c>
      <c r="L27" s="43" t="s">
        <v>111</v>
      </c>
      <c r="M27" s="44">
        <v>0.037280092592592594</v>
      </c>
      <c r="N27" s="2"/>
      <c r="S27"/>
    </row>
    <row r="28" spans="2:19" ht="15">
      <c r="B28" s="61">
        <v>25</v>
      </c>
      <c r="C28" s="65">
        <v>0.037395833333333336</v>
      </c>
      <c r="E28" s="79">
        <v>25</v>
      </c>
      <c r="F28" s="57" t="s">
        <v>65</v>
      </c>
      <c r="G28" s="25" t="s">
        <v>123</v>
      </c>
      <c r="H28" s="65">
        <f>VLOOKUP(E4:E43,$B4:$C43,2,FALSE)</f>
        <v>0.037395833333333336</v>
      </c>
      <c r="I28" s="2"/>
      <c r="J28" s="6">
        <v>25</v>
      </c>
      <c r="K28" s="57" t="s">
        <v>65</v>
      </c>
      <c r="L28" s="43" t="s">
        <v>123</v>
      </c>
      <c r="M28" s="44">
        <v>0.037395833333333336</v>
      </c>
      <c r="N28" s="2"/>
      <c r="S28"/>
    </row>
    <row r="29" spans="2:19" ht="15">
      <c r="B29" s="61">
        <v>15</v>
      </c>
      <c r="C29" s="65">
        <v>0.037800925925925925</v>
      </c>
      <c r="E29" s="79">
        <v>26</v>
      </c>
      <c r="F29" s="57" t="s">
        <v>66</v>
      </c>
      <c r="G29" s="25" t="s">
        <v>124</v>
      </c>
      <c r="H29" s="65">
        <f>VLOOKUP(E4:E43,$B4:$C43,2,FALSE)</f>
        <v>0.032673611111111105</v>
      </c>
      <c r="I29" s="2"/>
      <c r="J29" s="6">
        <v>26</v>
      </c>
      <c r="K29" s="57" t="s">
        <v>43</v>
      </c>
      <c r="L29" s="43" t="s">
        <v>113</v>
      </c>
      <c r="M29" s="44">
        <v>0.037800925925925925</v>
      </c>
      <c r="N29" s="2"/>
      <c r="S29"/>
    </row>
    <row r="30" spans="2:19" ht="15">
      <c r="B30" s="61">
        <v>8</v>
      </c>
      <c r="C30" s="65">
        <v>0.03878472222222223</v>
      </c>
      <c r="E30" s="79">
        <v>27</v>
      </c>
      <c r="F30" s="57" t="s">
        <v>67</v>
      </c>
      <c r="G30" s="25" t="s">
        <v>125</v>
      </c>
      <c r="H30" s="65">
        <f>VLOOKUP(E4:E43,$B4:$C43,2,FALSE)</f>
        <v>0.03534722222222222</v>
      </c>
      <c r="I30" s="2"/>
      <c r="J30" s="6">
        <v>27</v>
      </c>
      <c r="K30" s="57" t="s">
        <v>50</v>
      </c>
      <c r="L30" s="43" t="s">
        <v>106</v>
      </c>
      <c r="M30" s="44">
        <v>0.03878472222222223</v>
      </c>
      <c r="N30" s="2"/>
      <c r="S30"/>
    </row>
    <row r="31" spans="2:19" ht="15">
      <c r="B31" s="61">
        <v>17</v>
      </c>
      <c r="C31" s="65">
        <v>0.03935185185185185</v>
      </c>
      <c r="E31" s="79">
        <v>28</v>
      </c>
      <c r="F31" s="57" t="s">
        <v>68</v>
      </c>
      <c r="G31" s="25" t="s">
        <v>126</v>
      </c>
      <c r="H31" s="65">
        <f>VLOOKUP(E4:E43,$B4:$C43,2,FALSE)</f>
        <v>0.04005787037037037</v>
      </c>
      <c r="I31" s="2"/>
      <c r="J31" s="6">
        <v>28</v>
      </c>
      <c r="K31" s="57" t="s">
        <v>58</v>
      </c>
      <c r="L31" s="43" t="s">
        <v>115</v>
      </c>
      <c r="M31" s="44">
        <v>0.03935185185185185</v>
      </c>
      <c r="N31" s="2"/>
      <c r="S31"/>
    </row>
    <row r="32" spans="2:19" ht="15">
      <c r="B32" s="62">
        <v>18</v>
      </c>
      <c r="C32" s="65">
        <v>0.039386574074074074</v>
      </c>
      <c r="E32" s="79">
        <v>29</v>
      </c>
      <c r="F32" s="57" t="s">
        <v>69</v>
      </c>
      <c r="G32" s="25" t="s">
        <v>127</v>
      </c>
      <c r="H32" s="65">
        <f>VLOOKUP(E4:E43,$B4:$C43,2,FALSE)</f>
        <v>0.02956018518518519</v>
      </c>
      <c r="J32" s="6">
        <v>29</v>
      </c>
      <c r="K32" s="57" t="s">
        <v>75</v>
      </c>
      <c r="L32" s="43" t="s">
        <v>116</v>
      </c>
      <c r="M32" s="44">
        <v>0.039386574074074074</v>
      </c>
      <c r="S32"/>
    </row>
    <row r="33" spans="2:19" ht="15">
      <c r="B33" s="62">
        <v>28</v>
      </c>
      <c r="C33" s="65">
        <v>0.04005787037037037</v>
      </c>
      <c r="E33" s="79">
        <v>30</v>
      </c>
      <c r="F33" s="57" t="s">
        <v>70</v>
      </c>
      <c r="G33" s="25" t="s">
        <v>128</v>
      </c>
      <c r="H33" s="65">
        <f>VLOOKUP(E4:E43,$B4:$C43,2,FALSE)</f>
        <v>0.03716435185185185</v>
      </c>
      <c r="J33" s="6">
        <v>30</v>
      </c>
      <c r="K33" s="57" t="s">
        <v>68</v>
      </c>
      <c r="L33" s="43" t="s">
        <v>126</v>
      </c>
      <c r="M33" s="44">
        <v>0.04005787037037037</v>
      </c>
      <c r="S33"/>
    </row>
    <row r="34" spans="2:19" ht="15">
      <c r="B34" s="62">
        <v>6</v>
      </c>
      <c r="C34" s="65">
        <v>0.04023148148148148</v>
      </c>
      <c r="E34" s="79">
        <v>31</v>
      </c>
      <c r="F34" s="57" t="s">
        <v>71</v>
      </c>
      <c r="G34" s="25" t="s">
        <v>129</v>
      </c>
      <c r="H34" s="65">
        <f>VLOOKUP(E4:E43,$B4:$C43,2,FALSE)</f>
        <v>0.035740740740740747</v>
      </c>
      <c r="J34" s="6">
        <v>31</v>
      </c>
      <c r="K34" s="57" t="s">
        <v>48</v>
      </c>
      <c r="L34" s="43" t="s">
        <v>104</v>
      </c>
      <c r="M34" s="44">
        <v>0.04023148148148148</v>
      </c>
      <c r="S34"/>
    </row>
    <row r="35" spans="2:19" ht="15">
      <c r="B35" s="62">
        <v>23</v>
      </c>
      <c r="C35" s="65">
        <v>0.04041666666666667</v>
      </c>
      <c r="E35" s="79">
        <v>32</v>
      </c>
      <c r="F35" s="57" t="s">
        <v>72</v>
      </c>
      <c r="G35" s="25" t="s">
        <v>130</v>
      </c>
      <c r="H35" s="65">
        <f>VLOOKUP(E4:E43,$B4:$C43,2,FALSE)</f>
        <v>0.03644675925925926</v>
      </c>
      <c r="J35" s="6">
        <v>32</v>
      </c>
      <c r="K35" s="57" t="s">
        <v>63</v>
      </c>
      <c r="L35" s="43" t="s">
        <v>121</v>
      </c>
      <c r="M35" s="44">
        <v>0.04041666666666667</v>
      </c>
      <c r="S35"/>
    </row>
    <row r="36" spans="2:19" ht="15">
      <c r="B36" s="62">
        <v>2</v>
      </c>
      <c r="C36" s="65">
        <v>0.04204861111111111</v>
      </c>
      <c r="E36" s="79">
        <v>33</v>
      </c>
      <c r="F36" s="57" t="s">
        <v>73</v>
      </c>
      <c r="G36" s="25" t="s">
        <v>131</v>
      </c>
      <c r="H36" s="65">
        <f>VLOOKUP(E4:E43,$B4:$C43,2,FALSE)</f>
        <v>0.029212962962962965</v>
      </c>
      <c r="J36" s="6">
        <v>33</v>
      </c>
      <c r="K36" s="57" t="s">
        <v>44</v>
      </c>
      <c r="L36" s="43" t="s">
        <v>89</v>
      </c>
      <c r="M36" s="44">
        <v>0.04204861111111111</v>
      </c>
      <c r="S36"/>
    </row>
    <row r="37" spans="2:19" ht="15">
      <c r="B37" s="62">
        <v>34</v>
      </c>
      <c r="C37" s="65">
        <v>0.04245370370370371</v>
      </c>
      <c r="E37" s="79">
        <v>34</v>
      </c>
      <c r="F37" s="57" t="s">
        <v>74</v>
      </c>
      <c r="G37" s="25" t="s">
        <v>132</v>
      </c>
      <c r="H37" s="65">
        <f>VLOOKUP(E4:E43,$B4:$C43,2,FALSE)</f>
        <v>0.04245370370370371</v>
      </c>
      <c r="J37" s="6">
        <v>34</v>
      </c>
      <c r="K37" s="57" t="s">
        <v>74</v>
      </c>
      <c r="L37" s="43" t="s">
        <v>132</v>
      </c>
      <c r="M37" s="44">
        <v>0.04245370370370371</v>
      </c>
      <c r="S37"/>
    </row>
    <row r="38" spans="2:19" ht="15">
      <c r="B38" s="62"/>
      <c r="C38" s="65"/>
      <c r="E38" s="79"/>
      <c r="F38" s="58"/>
      <c r="G38" s="25"/>
      <c r="H38" s="65" t="e">
        <f>VLOOKUP(E4:E43,$B4:$C43,2,FALSE)</f>
        <v>#N/A</v>
      </c>
      <c r="J38" s="6">
        <v>35</v>
      </c>
      <c r="K38" s="57"/>
      <c r="L38" s="43"/>
      <c r="M38" s="44" t="e">
        <v>#N/A</v>
      </c>
      <c r="S38"/>
    </row>
    <row r="39" spans="2:19" ht="15">
      <c r="B39" s="62"/>
      <c r="C39" s="65"/>
      <c r="E39" s="79"/>
      <c r="F39" s="58"/>
      <c r="G39" s="25"/>
      <c r="H39" s="65" t="e">
        <f>VLOOKUP(E4:E43,$B4:$C43,2,FALSE)</f>
        <v>#N/A</v>
      </c>
      <c r="J39" s="6">
        <v>36</v>
      </c>
      <c r="K39" s="58"/>
      <c r="L39" s="43"/>
      <c r="M39" s="44" t="e">
        <v>#N/A</v>
      </c>
      <c r="S39"/>
    </row>
    <row r="40" spans="2:19" ht="15">
      <c r="B40" s="62"/>
      <c r="C40" s="65"/>
      <c r="E40" s="79"/>
      <c r="F40" s="25"/>
      <c r="G40" s="25"/>
      <c r="H40" s="65" t="e">
        <f>VLOOKUP(E4:E43,$B4:$C43,2,FALSE)</f>
        <v>#N/A</v>
      </c>
      <c r="J40" s="6">
        <v>37</v>
      </c>
      <c r="K40" s="25"/>
      <c r="L40" s="43"/>
      <c r="M40" s="44" t="e">
        <v>#N/A</v>
      </c>
      <c r="S40"/>
    </row>
    <row r="41" spans="2:19" ht="15">
      <c r="B41" s="62"/>
      <c r="C41" s="65"/>
      <c r="E41" s="79"/>
      <c r="F41" s="25"/>
      <c r="G41" s="25"/>
      <c r="H41" s="65" t="e">
        <f>VLOOKUP(E4:E43,$B4:$C43,2,FALSE)</f>
        <v>#N/A</v>
      </c>
      <c r="J41" s="6">
        <v>38</v>
      </c>
      <c r="K41" s="25"/>
      <c r="L41" s="43"/>
      <c r="M41" s="44" t="e">
        <v>#N/A</v>
      </c>
      <c r="S41"/>
    </row>
    <row r="42" spans="2:19" ht="15">
      <c r="B42" s="62"/>
      <c r="C42" s="65"/>
      <c r="E42" s="79"/>
      <c r="F42" s="25"/>
      <c r="G42" s="25"/>
      <c r="H42" s="65" t="e">
        <f>VLOOKUP(E4:E43,$B4:$C43,2,FALSE)</f>
        <v>#N/A</v>
      </c>
      <c r="J42" s="6">
        <v>39</v>
      </c>
      <c r="K42" s="25"/>
      <c r="L42" s="43"/>
      <c r="M42" s="44" t="e">
        <v>#N/A</v>
      </c>
      <c r="S42"/>
    </row>
    <row r="43" spans="2:19" ht="15">
      <c r="B43" s="62"/>
      <c r="C43" s="65"/>
      <c r="E43" s="79"/>
      <c r="F43" s="25"/>
      <c r="G43" s="25"/>
      <c r="H43" s="65" t="e">
        <f>VLOOKUP(E4:E43,$B4:$C43,2,FALSE)</f>
        <v>#N/A</v>
      </c>
      <c r="J43" s="6">
        <v>40</v>
      </c>
      <c r="K43" s="25"/>
      <c r="L43" s="43"/>
      <c r="M43" s="44" t="e">
        <v>#N/A</v>
      </c>
      <c r="S43"/>
    </row>
  </sheetData>
  <sheetProtection sheet="1" objects="1" scenarios="1"/>
  <mergeCells count="1">
    <mergeCell ref="B2:C2"/>
  </mergeCells>
  <printOptions/>
  <pageMargins left="0.4330708661417323" right="0.35433070866141736" top="0.5118110236220472" bottom="0.3937007874015748" header="0.5118110236220472" footer="0.35433070866141736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B1:T53"/>
  <sheetViews>
    <sheetView zoomScale="65" zoomScaleNormal="65" zoomScalePageLayoutView="0" workbookViewId="0" topLeftCell="J1">
      <selection activeCell="M2" sqref="M2:T37"/>
    </sheetView>
  </sheetViews>
  <sheetFormatPr defaultColWidth="9.140625" defaultRowHeight="12.75"/>
  <cols>
    <col min="2" max="2" width="13.57421875" style="0" bestFit="1" customWidth="1"/>
    <col min="3" max="3" width="14.00390625" style="0" bestFit="1" customWidth="1"/>
    <col min="5" max="5" width="13.57421875" style="0" bestFit="1" customWidth="1"/>
    <col min="6" max="6" width="25.8515625" style="0" bestFit="1" customWidth="1"/>
    <col min="7" max="7" width="20.421875" style="26" bestFit="1" customWidth="1"/>
    <col min="8" max="8" width="16.8515625" style="0" bestFit="1" customWidth="1"/>
    <col min="9" max="9" width="13.57421875" style="26" bestFit="1" customWidth="1"/>
    <col min="10" max="10" width="13.140625" style="9" bestFit="1" customWidth="1"/>
    <col min="11" max="11" width="14.7109375" style="9" bestFit="1" customWidth="1"/>
    <col min="13" max="13" width="12.28125" style="50" bestFit="1" customWidth="1"/>
    <col min="14" max="14" width="27.28125" style="50" bestFit="1" customWidth="1"/>
    <col min="15" max="15" width="17.7109375" style="50" bestFit="1" customWidth="1"/>
    <col min="16" max="16" width="13.140625" style="50" bestFit="1" customWidth="1"/>
    <col min="17" max="17" width="2.28125" style="50" customWidth="1"/>
    <col min="18" max="18" width="14.421875" style="50" bestFit="1" customWidth="1"/>
    <col min="19" max="19" width="27.28125" style="50" bestFit="1" customWidth="1"/>
    <col min="20" max="20" width="15.7109375" style="50" bestFit="1" customWidth="1"/>
  </cols>
  <sheetData>
    <row r="1" spans="5:17" ht="15">
      <c r="E1" s="10" t="s">
        <v>20</v>
      </c>
      <c r="F1" s="10"/>
      <c r="G1" s="27"/>
      <c r="H1" s="21"/>
      <c r="I1" s="33"/>
      <c r="J1" s="12"/>
      <c r="K1" s="12"/>
      <c r="L1" s="11"/>
      <c r="M1" s="47"/>
      <c r="N1" s="47"/>
      <c r="O1" s="47"/>
      <c r="P1" s="48"/>
      <c r="Q1" s="49"/>
    </row>
    <row r="2" spans="2:18" ht="15.75">
      <c r="B2" s="95" t="s">
        <v>37</v>
      </c>
      <c r="C2" s="97"/>
      <c r="E2" s="99" t="s">
        <v>27</v>
      </c>
      <c r="F2" s="99"/>
      <c r="G2" s="99"/>
      <c r="H2" s="12">
        <v>0.3020833333333333</v>
      </c>
      <c r="I2" s="33"/>
      <c r="J2" s="12"/>
      <c r="K2" s="12"/>
      <c r="L2" s="11"/>
      <c r="M2" s="47" t="s">
        <v>20</v>
      </c>
      <c r="N2" s="47"/>
      <c r="O2" s="47"/>
      <c r="P2" s="90"/>
      <c r="Q2" s="91"/>
      <c r="R2" s="83" t="s">
        <v>20</v>
      </c>
    </row>
    <row r="3" spans="2:20" ht="15.75">
      <c r="B3" s="60" t="s">
        <v>24</v>
      </c>
      <c r="C3" s="64" t="s">
        <v>4</v>
      </c>
      <c r="D3" s="1"/>
      <c r="E3" s="78" t="s">
        <v>24</v>
      </c>
      <c r="F3" s="14" t="s">
        <v>0</v>
      </c>
      <c r="G3" s="28" t="s">
        <v>1</v>
      </c>
      <c r="H3" s="15" t="s">
        <v>2</v>
      </c>
      <c r="I3" s="34" t="s">
        <v>3</v>
      </c>
      <c r="J3" s="15" t="s">
        <v>4</v>
      </c>
      <c r="K3" s="15" t="s">
        <v>5</v>
      </c>
      <c r="L3" s="16"/>
      <c r="M3" s="51" t="s">
        <v>6</v>
      </c>
      <c r="N3" s="51" t="s">
        <v>0</v>
      </c>
      <c r="O3" s="51" t="s">
        <v>9</v>
      </c>
      <c r="P3" s="52" t="s">
        <v>4</v>
      </c>
      <c r="Q3" s="53"/>
      <c r="R3" s="51" t="s">
        <v>7</v>
      </c>
      <c r="S3" s="51" t="s">
        <v>0</v>
      </c>
      <c r="T3" s="52" t="s">
        <v>8</v>
      </c>
    </row>
    <row r="4" spans="2:20" ht="15">
      <c r="B4" s="61">
        <v>1</v>
      </c>
      <c r="C4" s="65">
        <v>0.285625</v>
      </c>
      <c r="E4" s="79">
        <v>1</v>
      </c>
      <c r="F4" s="18" t="str">
        <f>'LEG A'!F4</f>
        <v>CORITANIANS MEN</v>
      </c>
      <c r="G4" s="29" t="s">
        <v>85</v>
      </c>
      <c r="H4" s="19">
        <f>IF('LEG I'!I4&lt;'LEG I'!H2,'LEG I'!I4,'LEG I'!H2)</f>
        <v>0.2530787037037037</v>
      </c>
      <c r="I4" s="35">
        <f>VLOOKUP(E4:E43,$B4:$C43,2,FALSE)</f>
        <v>0.285625</v>
      </c>
      <c r="J4" s="8">
        <f>I4-H4</f>
        <v>0.032546296296296295</v>
      </c>
      <c r="K4" s="19">
        <f>'LEG I'!K4+J4</f>
        <v>0.285625</v>
      </c>
      <c r="L4" s="11"/>
      <c r="M4" s="54">
        <v>1</v>
      </c>
      <c r="N4" s="54" t="s">
        <v>45</v>
      </c>
      <c r="O4" s="54" t="s">
        <v>385</v>
      </c>
      <c r="P4" s="55">
        <v>0.03228009259259257</v>
      </c>
      <c r="Q4" s="53"/>
      <c r="R4" s="54">
        <v>1</v>
      </c>
      <c r="S4" s="54" t="s">
        <v>42</v>
      </c>
      <c r="T4" s="55">
        <v>0.285625</v>
      </c>
    </row>
    <row r="5" spans="2:20" ht="15">
      <c r="B5" s="61">
        <v>7</v>
      </c>
      <c r="C5" s="65">
        <v>0.2909259259259259</v>
      </c>
      <c r="E5" s="79">
        <v>2</v>
      </c>
      <c r="F5" s="18" t="str">
        <f>'LEG A'!F5</f>
        <v>WREAKE LADIES</v>
      </c>
      <c r="G5" s="29" t="s">
        <v>97</v>
      </c>
      <c r="H5" s="19">
        <f>IF('LEG I'!I5&lt;'LEG I'!H2,'LEG I'!I5,'LEG I'!H2)</f>
        <v>0.28402777777777777</v>
      </c>
      <c r="I5" s="35">
        <f>VLOOKUP(E4:E43,$B4:$C43,2,FALSE)</f>
        <v>0.33337962962962964</v>
      </c>
      <c r="J5" s="8">
        <f aca="true" t="shared" si="0" ref="J5:J43">I5-H5</f>
        <v>0.04935185185185187</v>
      </c>
      <c r="K5" s="19">
        <f>'LEG I'!K5+J5</f>
        <v>0.4105439814814814</v>
      </c>
      <c r="L5" s="11"/>
      <c r="M5" s="54">
        <v>2</v>
      </c>
      <c r="N5" s="54" t="s">
        <v>42</v>
      </c>
      <c r="O5" s="54" t="s">
        <v>85</v>
      </c>
      <c r="P5" s="55">
        <v>0.032546296296296295</v>
      </c>
      <c r="Q5" s="53"/>
      <c r="R5" s="54">
        <v>2</v>
      </c>
      <c r="S5" s="54" t="s">
        <v>49</v>
      </c>
      <c r="T5" s="55">
        <v>0.2909259259259259</v>
      </c>
    </row>
    <row r="6" spans="2:20" ht="15">
      <c r="B6" s="61">
        <v>3</v>
      </c>
      <c r="C6" s="65">
        <v>0.29299768518518515</v>
      </c>
      <c r="E6" s="79">
        <v>3</v>
      </c>
      <c r="F6" s="18" t="str">
        <f>'LEG A'!F6</f>
        <v>CHARNWOOD MIXED</v>
      </c>
      <c r="G6" s="29" t="s">
        <v>385</v>
      </c>
      <c r="H6" s="19">
        <f>IF('LEG I'!I6&lt;'LEG I'!H2,'LEG I'!I6,'LEG I'!H2)</f>
        <v>0.2607175925925926</v>
      </c>
      <c r="I6" s="35">
        <f>VLOOKUP(E4:E43,$B4:$C43,2,FALSE)</f>
        <v>0.29299768518518515</v>
      </c>
      <c r="J6" s="8">
        <f t="shared" si="0"/>
        <v>0.03228009259259257</v>
      </c>
      <c r="K6" s="19">
        <f>'LEG I'!K6+J6</f>
        <v>0.29973379629629626</v>
      </c>
      <c r="L6" s="11"/>
      <c r="M6" s="54">
        <v>3</v>
      </c>
      <c r="N6" s="54" t="s">
        <v>61</v>
      </c>
      <c r="O6" s="54" t="s">
        <v>403</v>
      </c>
      <c r="P6" s="55">
        <v>0.03489583333333329</v>
      </c>
      <c r="Q6" s="53"/>
      <c r="R6" s="54">
        <v>3</v>
      </c>
      <c r="S6" s="54" t="s">
        <v>61</v>
      </c>
      <c r="T6" s="55">
        <v>0.2947106481481481</v>
      </c>
    </row>
    <row r="7" spans="2:20" ht="15">
      <c r="B7" s="61">
        <v>21</v>
      </c>
      <c r="C7" s="65">
        <v>0.2947106481481481</v>
      </c>
      <c r="E7" s="79">
        <v>4</v>
      </c>
      <c r="F7" s="18" t="str">
        <f>'LEG A'!F7</f>
        <v>SHEPSHED MEN A</v>
      </c>
      <c r="G7" s="29" t="s">
        <v>386</v>
      </c>
      <c r="H7" s="19">
        <f>IF('LEG I'!I7&lt;'LEG I'!H2,'LEG I'!I7,'LEG I'!H2)</f>
        <v>0.2692939814814815</v>
      </c>
      <c r="I7" s="35">
        <f>VLOOKUP(E4:E43,$B4:$C43,2,FALSE)</f>
        <v>0.306724537037037</v>
      </c>
      <c r="J7" s="8">
        <f t="shared" si="0"/>
        <v>0.03743055555555552</v>
      </c>
      <c r="K7" s="19">
        <f>'LEG I'!K7+J7</f>
        <v>0.31407407407407406</v>
      </c>
      <c r="L7" s="11"/>
      <c r="M7" s="54">
        <v>4</v>
      </c>
      <c r="N7" s="54" t="s">
        <v>49</v>
      </c>
      <c r="O7" s="54" t="s">
        <v>389</v>
      </c>
      <c r="P7" s="55">
        <v>0.035810185185185195</v>
      </c>
      <c r="Q7" s="53"/>
      <c r="R7" s="54">
        <v>4</v>
      </c>
      <c r="S7" s="54" t="s">
        <v>45</v>
      </c>
      <c r="T7" s="55">
        <v>0.29973379629629626</v>
      </c>
    </row>
    <row r="8" spans="2:20" ht="15">
      <c r="B8" s="61">
        <v>16</v>
      </c>
      <c r="C8" s="65">
        <v>0.3010069444444445</v>
      </c>
      <c r="E8" s="79">
        <v>5</v>
      </c>
      <c r="F8" s="18" t="str">
        <f>'LEG A'!F8</f>
        <v>SHEPSHED MEN B</v>
      </c>
      <c r="G8" s="29" t="s">
        <v>387</v>
      </c>
      <c r="H8" s="19">
        <f>IF('LEG I'!I8&lt;'LEG I'!H2,'LEG I'!I8,'LEG I'!H2)</f>
        <v>0.28028935185185183</v>
      </c>
      <c r="I8" s="35">
        <f>VLOOKUP(E4:E43,$B4:$C43,2,FALSE)</f>
        <v>0.32350694444444444</v>
      </c>
      <c r="J8" s="8">
        <f t="shared" si="0"/>
        <v>0.04321759259259261</v>
      </c>
      <c r="K8" s="19">
        <f>'LEG I'!K8+J8</f>
        <v>0.37121527777777774</v>
      </c>
      <c r="L8" s="11"/>
      <c r="M8" s="54">
        <v>5</v>
      </c>
      <c r="N8" s="54" t="s">
        <v>64</v>
      </c>
      <c r="O8" s="54" t="s">
        <v>406</v>
      </c>
      <c r="P8" s="55">
        <v>0.03637731481481482</v>
      </c>
      <c r="Q8" s="53"/>
      <c r="R8" s="54">
        <v>5</v>
      </c>
      <c r="S8" s="54" t="s">
        <v>69</v>
      </c>
      <c r="T8" s="55">
        <v>0.3012152777777778</v>
      </c>
    </row>
    <row r="9" spans="2:20" ht="15">
      <c r="B9" s="61">
        <v>29</v>
      </c>
      <c r="C9" s="65">
        <v>0.3012152777777778</v>
      </c>
      <c r="E9" s="79">
        <v>6</v>
      </c>
      <c r="F9" s="18" t="str">
        <f>'LEG A'!F9</f>
        <v>SHEPSHED LADIES</v>
      </c>
      <c r="G9" s="29" t="s">
        <v>388</v>
      </c>
      <c r="H9" s="19">
        <f>IF('LEG I'!I9&lt;'LEG I'!H2,'LEG I'!I9,'LEG I'!H2)</f>
        <v>0.28402777777777777</v>
      </c>
      <c r="I9" s="35">
        <f>VLOOKUP(E4:E43,$B4:$C43,2,FALSE)</f>
        <v>0.33123842592592595</v>
      </c>
      <c r="J9" s="8">
        <f t="shared" si="0"/>
        <v>0.04721064814814818</v>
      </c>
      <c r="K9" s="19">
        <f>'LEG I'!K9+J9</f>
        <v>0.39199074074074075</v>
      </c>
      <c r="L9" s="11"/>
      <c r="M9" s="54">
        <v>6</v>
      </c>
      <c r="N9" s="54" t="s">
        <v>73</v>
      </c>
      <c r="O9" s="54" t="s">
        <v>415</v>
      </c>
      <c r="P9" s="55">
        <v>0.036597222222222225</v>
      </c>
      <c r="Q9" s="53"/>
      <c r="R9" s="54">
        <v>6</v>
      </c>
      <c r="S9" s="54" t="s">
        <v>52</v>
      </c>
      <c r="T9" s="55">
        <v>0.30165509259259266</v>
      </c>
    </row>
    <row r="10" spans="2:20" ht="15">
      <c r="B10" s="61">
        <v>33</v>
      </c>
      <c r="C10" s="65">
        <v>0.30136574074074074</v>
      </c>
      <c r="E10" s="79">
        <v>7</v>
      </c>
      <c r="F10" s="18" t="str">
        <f>'LEG A'!F10</f>
        <v>BARROW MEN A</v>
      </c>
      <c r="G10" s="29" t="s">
        <v>389</v>
      </c>
      <c r="H10" s="19">
        <f>IF('LEG I'!I10&lt;'LEG I'!H2,'LEG I'!I10,'LEG I'!H2)</f>
        <v>0.2551157407407407</v>
      </c>
      <c r="I10" s="35">
        <f>VLOOKUP(E4:E43,$B4:$C43,2,FALSE)</f>
        <v>0.2909259259259259</v>
      </c>
      <c r="J10" s="8">
        <f t="shared" si="0"/>
        <v>0.035810185185185195</v>
      </c>
      <c r="K10" s="19">
        <f>'LEG I'!K10+J10</f>
        <v>0.2909259259259259</v>
      </c>
      <c r="L10" s="11"/>
      <c r="M10" s="54">
        <v>7</v>
      </c>
      <c r="N10" s="54" t="s">
        <v>52</v>
      </c>
      <c r="O10" s="54" t="s">
        <v>392</v>
      </c>
      <c r="P10" s="55">
        <v>0.03680555555555559</v>
      </c>
      <c r="Q10" s="53"/>
      <c r="R10" s="54">
        <v>7</v>
      </c>
      <c r="S10" s="54" t="s">
        <v>73</v>
      </c>
      <c r="T10" s="55">
        <v>0.30697916666666664</v>
      </c>
    </row>
    <row r="11" spans="2:20" ht="15">
      <c r="B11" s="61">
        <v>10</v>
      </c>
      <c r="C11" s="65">
        <v>0.3016550925925926</v>
      </c>
      <c r="E11" s="79">
        <v>8</v>
      </c>
      <c r="F11" s="18" t="str">
        <f>'LEG A'!F11</f>
        <v>BARROW MEN B</v>
      </c>
      <c r="G11" s="29" t="s">
        <v>390</v>
      </c>
      <c r="H11" s="19">
        <f>IF('LEG I'!I11&lt;'LEG I'!H2,'LEG I'!I11,'LEG I'!H2)</f>
        <v>0.28402777777777777</v>
      </c>
      <c r="I11" s="35">
        <f>VLOOKUP(E4:E43,$B4:$C43,2,FALSE)</f>
        <v>0.3249768518518518</v>
      </c>
      <c r="J11" s="8">
        <f t="shared" si="0"/>
        <v>0.040949074074074054</v>
      </c>
      <c r="K11" s="19">
        <f>'LEG I'!K11+J11</f>
        <v>0.3590046296296296</v>
      </c>
      <c r="L11" s="11"/>
      <c r="M11" s="54">
        <v>8</v>
      </c>
      <c r="N11" s="54" t="s">
        <v>46</v>
      </c>
      <c r="O11" s="54" t="s">
        <v>386</v>
      </c>
      <c r="P11" s="55">
        <v>0.03743055555555552</v>
      </c>
      <c r="Q11" s="53"/>
      <c r="R11" s="54">
        <v>8</v>
      </c>
      <c r="S11" s="54" t="s">
        <v>57</v>
      </c>
      <c r="T11" s="55">
        <v>0.3119791666666667</v>
      </c>
    </row>
    <row r="12" spans="2:20" ht="15">
      <c r="B12" s="61">
        <v>19</v>
      </c>
      <c r="C12" s="65">
        <v>0.3066203703703704</v>
      </c>
      <c r="E12" s="79">
        <v>9</v>
      </c>
      <c r="F12" s="18" t="str">
        <f>'LEG A'!F12</f>
        <v>BARROW LADIES</v>
      </c>
      <c r="G12" s="29" t="s">
        <v>391</v>
      </c>
      <c r="H12" s="19">
        <f>IF('LEG I'!I12&lt;'LEG I'!H2,'LEG I'!I12,'LEG I'!H2)</f>
        <v>0.27650462962962963</v>
      </c>
      <c r="I12" s="35">
        <f>VLOOKUP(E4:E43,$B4:$C43,2,FALSE)</f>
        <v>0.321412037037037</v>
      </c>
      <c r="J12" s="8">
        <f t="shared" si="0"/>
        <v>0.044907407407407396</v>
      </c>
      <c r="K12" s="19">
        <f>'LEG I'!K12+J12</f>
        <v>0.36493055555555554</v>
      </c>
      <c r="L12" s="11"/>
      <c r="M12" s="54">
        <v>9</v>
      </c>
      <c r="N12" s="54" t="s">
        <v>71</v>
      </c>
      <c r="O12" s="54" t="s">
        <v>413</v>
      </c>
      <c r="P12" s="55">
        <v>0.03793981481481484</v>
      </c>
      <c r="Q12" s="53"/>
      <c r="R12" s="54">
        <v>9</v>
      </c>
      <c r="S12" s="54" t="s">
        <v>46</v>
      </c>
      <c r="T12" s="55">
        <v>0.31407407407407406</v>
      </c>
    </row>
    <row r="13" spans="2:20" ht="15">
      <c r="B13" s="61">
        <v>4</v>
      </c>
      <c r="C13" s="65">
        <v>0.306724537037037</v>
      </c>
      <c r="E13" s="79">
        <v>10</v>
      </c>
      <c r="F13" s="18" t="str">
        <f>'LEG A'!F13</f>
        <v>HARBOROUGH MIXED A</v>
      </c>
      <c r="G13" s="29" t="s">
        <v>392</v>
      </c>
      <c r="H13" s="19">
        <f>IF('LEG I'!I13&lt;'LEG I'!H2,'LEG I'!I13,'LEG I'!H2)</f>
        <v>0.264849537037037</v>
      </c>
      <c r="I13" s="35">
        <f>VLOOKUP(E4:E43,$B4:$C43,2,FALSE)</f>
        <v>0.3016550925925926</v>
      </c>
      <c r="J13" s="8">
        <f t="shared" si="0"/>
        <v>0.03680555555555559</v>
      </c>
      <c r="K13" s="19">
        <f>'LEG I'!K13+J13</f>
        <v>0.30165509259259266</v>
      </c>
      <c r="L13" s="11"/>
      <c r="M13" s="54">
        <v>10</v>
      </c>
      <c r="N13" s="54" t="s">
        <v>57</v>
      </c>
      <c r="O13" s="54" t="s">
        <v>398</v>
      </c>
      <c r="P13" s="55">
        <v>0.038194444444444475</v>
      </c>
      <c r="Q13" s="53"/>
      <c r="R13" s="54">
        <v>10</v>
      </c>
      <c r="S13" s="54" t="s">
        <v>59</v>
      </c>
      <c r="T13" s="55">
        <v>0.3254166666666667</v>
      </c>
    </row>
    <row r="14" spans="2:20" ht="15">
      <c r="B14" s="61">
        <v>15</v>
      </c>
      <c r="C14" s="65">
        <v>0.30811342592592594</v>
      </c>
      <c r="E14" s="79">
        <v>11</v>
      </c>
      <c r="F14" s="18" t="str">
        <f>'LEG A'!F14</f>
        <v>HARBOROUGH MIXED B</v>
      </c>
      <c r="G14" s="29" t="s">
        <v>393</v>
      </c>
      <c r="H14" s="19">
        <f>IF('LEG I'!I14&lt;'LEG I'!H2,'LEG I'!I14,'LEG I'!H2)</f>
        <v>0.27237268518518515</v>
      </c>
      <c r="I14" s="35">
        <f>VLOOKUP(E4:E43,$B4:$C43,2,FALSE)</f>
        <v>0.32122685185185185</v>
      </c>
      <c r="J14" s="8">
        <f t="shared" si="0"/>
        <v>0.0488541666666667</v>
      </c>
      <c r="K14" s="19">
        <f>'LEG I'!K14+J14</f>
        <v>0.35932870370370373</v>
      </c>
      <c r="L14" s="11"/>
      <c r="M14" s="54">
        <v>11</v>
      </c>
      <c r="N14" s="54" t="s">
        <v>69</v>
      </c>
      <c r="O14" s="54" t="s">
        <v>411</v>
      </c>
      <c r="P14" s="55">
        <v>0.03826388888888893</v>
      </c>
      <c r="Q14" s="53"/>
      <c r="R14" s="54">
        <v>11</v>
      </c>
      <c r="S14" s="54" t="s">
        <v>62</v>
      </c>
      <c r="T14" s="55">
        <v>0.3328009259259259</v>
      </c>
    </row>
    <row r="15" spans="2:20" ht="15">
      <c r="B15" s="61">
        <v>22</v>
      </c>
      <c r="C15" s="65">
        <v>0.31081018518518516</v>
      </c>
      <c r="E15" s="79">
        <v>12</v>
      </c>
      <c r="F15" s="18" t="str">
        <f>'LEG A'!F15</f>
        <v>OWLS MEN</v>
      </c>
      <c r="G15" s="29" t="s">
        <v>394</v>
      </c>
      <c r="H15" s="19">
        <f>IF('LEG I'!I15&lt;'LEG I'!H2,'LEG I'!I15,'LEG I'!H2)</f>
        <v>0.27417824074074076</v>
      </c>
      <c r="I15" s="35">
        <f>VLOOKUP(E4:E43,$B4:$C43,2,FALSE)</f>
        <v>0.3139236111111111</v>
      </c>
      <c r="J15" s="8">
        <f t="shared" si="0"/>
        <v>0.03974537037037035</v>
      </c>
      <c r="K15" s="19">
        <f>'LEG I'!K15+J15</f>
        <v>0.34814814814814815</v>
      </c>
      <c r="L15" s="11"/>
      <c r="M15" s="54">
        <v>12</v>
      </c>
      <c r="N15" s="54" t="s">
        <v>59</v>
      </c>
      <c r="O15" s="54" t="s">
        <v>401</v>
      </c>
      <c r="P15" s="55">
        <v>0.039074074074074094</v>
      </c>
      <c r="Q15" s="53"/>
      <c r="R15" s="54">
        <v>12</v>
      </c>
      <c r="S15" s="54" t="s">
        <v>64</v>
      </c>
      <c r="T15" s="55">
        <v>0.3380324074074074</v>
      </c>
    </row>
    <row r="16" spans="2:20" ht="15">
      <c r="B16" s="61">
        <v>24</v>
      </c>
      <c r="C16" s="65">
        <v>0.3125</v>
      </c>
      <c r="E16" s="79">
        <v>13</v>
      </c>
      <c r="F16" s="18" t="str">
        <f>'LEG A'!F16</f>
        <v>OWLS MIXED</v>
      </c>
      <c r="G16" s="29" t="s">
        <v>395</v>
      </c>
      <c r="H16" s="19">
        <f>IF('LEG I'!I16&lt;'LEG I'!H2,'LEG I'!I16,'LEG I'!H2)</f>
        <v>0.2832523148148148</v>
      </c>
      <c r="I16" s="35">
        <f>VLOOKUP(E4:E43,$B4:$C43,2,FALSE)</f>
        <v>0.34354166666666663</v>
      </c>
      <c r="J16" s="8">
        <f t="shared" si="0"/>
        <v>0.06028935185185186</v>
      </c>
      <c r="K16" s="19">
        <f>'LEG I'!K16+J16</f>
        <v>0.3991435185185185</v>
      </c>
      <c r="L16" s="11"/>
      <c r="M16" s="54">
        <v>13</v>
      </c>
      <c r="N16" s="54" t="s">
        <v>62</v>
      </c>
      <c r="O16" s="54" t="s">
        <v>404</v>
      </c>
      <c r="P16" s="55">
        <v>0.03917824074074072</v>
      </c>
      <c r="Q16" s="53"/>
      <c r="R16" s="54">
        <v>13</v>
      </c>
      <c r="S16" s="54" t="s">
        <v>43</v>
      </c>
      <c r="T16" s="55">
        <v>0.3396875</v>
      </c>
    </row>
    <row r="17" spans="2:20" ht="15">
      <c r="B17" s="61">
        <v>12</v>
      </c>
      <c r="C17" s="65">
        <v>0.3139236111111111</v>
      </c>
      <c r="E17" s="79">
        <v>14</v>
      </c>
      <c r="F17" s="18" t="str">
        <f>'LEG A'!F17</f>
        <v>ROADHOGGS MEN</v>
      </c>
      <c r="G17" s="29" t="s">
        <v>396</v>
      </c>
      <c r="H17" s="19">
        <f>IF('LEG I'!I17&lt;'LEG I'!H2,'LEG I'!I17,'LEG I'!H2)</f>
        <v>0.27</v>
      </c>
      <c r="I17" s="35">
        <f>VLOOKUP(E4:E43,$B4:$C43,2,FALSE)</f>
        <v>0.32050925925925927</v>
      </c>
      <c r="J17" s="8">
        <f t="shared" si="0"/>
        <v>0.050509259259259254</v>
      </c>
      <c r="K17" s="19">
        <f>'LEG I'!K17+J17</f>
        <v>0.34427083333333336</v>
      </c>
      <c r="L17" s="11"/>
      <c r="M17" s="54">
        <v>14</v>
      </c>
      <c r="N17" s="54" t="s">
        <v>54</v>
      </c>
      <c r="O17" s="54" t="s">
        <v>394</v>
      </c>
      <c r="P17" s="55">
        <v>0.03974537037037035</v>
      </c>
      <c r="Q17" s="53"/>
      <c r="R17" s="54">
        <v>14</v>
      </c>
      <c r="S17" s="54" t="s">
        <v>56</v>
      </c>
      <c r="T17" s="55">
        <v>0.34427083333333336</v>
      </c>
    </row>
    <row r="18" spans="2:20" ht="15">
      <c r="B18" s="61">
        <v>30</v>
      </c>
      <c r="C18" s="65">
        <v>0.31578703703703703</v>
      </c>
      <c r="E18" s="79">
        <v>15</v>
      </c>
      <c r="F18" s="18" t="str">
        <f>'LEG A'!F18</f>
        <v>WREAKE MEN</v>
      </c>
      <c r="G18" s="29" t="s">
        <v>397</v>
      </c>
      <c r="H18" s="19">
        <f>IF('LEG I'!I18&lt;'LEG I'!H2,'LEG I'!I18,'LEG I'!H2)</f>
        <v>0.267662037037037</v>
      </c>
      <c r="I18" s="35">
        <f>VLOOKUP(E4:E43,$B4:$C43,2,FALSE)</f>
        <v>0.30811342592592594</v>
      </c>
      <c r="J18" s="8">
        <f t="shared" si="0"/>
        <v>0.04045138888888894</v>
      </c>
      <c r="K18" s="19">
        <f>'LEG I'!K18+J18</f>
        <v>0.3396875</v>
      </c>
      <c r="L18" s="11"/>
      <c r="M18" s="54">
        <v>15</v>
      </c>
      <c r="N18" s="54" t="s">
        <v>68</v>
      </c>
      <c r="O18" s="54" t="s">
        <v>410</v>
      </c>
      <c r="P18" s="55">
        <v>0.040208333333333346</v>
      </c>
      <c r="Q18" s="53"/>
      <c r="R18" s="54">
        <v>15</v>
      </c>
      <c r="S18" s="54" t="s">
        <v>54</v>
      </c>
      <c r="T18" s="55">
        <v>0.34814814814814815</v>
      </c>
    </row>
    <row r="19" spans="2:20" ht="15">
      <c r="B19" s="61">
        <v>14</v>
      </c>
      <c r="C19" s="65">
        <v>0.32050925925925927</v>
      </c>
      <c r="E19" s="79">
        <v>16</v>
      </c>
      <c r="F19" s="18" t="str">
        <f>'LEG A'!F19</f>
        <v>WREAKE MIXED A</v>
      </c>
      <c r="G19" s="29" t="s">
        <v>398</v>
      </c>
      <c r="H19" s="19">
        <f>IF('LEG I'!I19&lt;'LEG I'!H2,'LEG I'!I19,'LEG I'!H2)</f>
        <v>0.2628125</v>
      </c>
      <c r="I19" s="35">
        <f>VLOOKUP(E4:E43,$B4:$C43,2,FALSE)</f>
        <v>0.3010069444444445</v>
      </c>
      <c r="J19" s="8">
        <f t="shared" si="0"/>
        <v>0.038194444444444475</v>
      </c>
      <c r="K19" s="19">
        <f>'LEG I'!K19+J19</f>
        <v>0.3119791666666667</v>
      </c>
      <c r="L19" s="11"/>
      <c r="M19" s="54">
        <v>16</v>
      </c>
      <c r="N19" s="54" t="s">
        <v>70</v>
      </c>
      <c r="O19" s="54" t="s">
        <v>412</v>
      </c>
      <c r="P19" s="55">
        <v>0.040451388888888884</v>
      </c>
      <c r="Q19" s="53"/>
      <c r="R19" s="54">
        <v>16</v>
      </c>
      <c r="S19" s="54" t="s">
        <v>70</v>
      </c>
      <c r="T19" s="55">
        <v>0.35215277777777776</v>
      </c>
    </row>
    <row r="20" spans="2:20" ht="15">
      <c r="B20" s="61">
        <v>18</v>
      </c>
      <c r="C20" s="65">
        <v>0.3210300925925926</v>
      </c>
      <c r="E20" s="79">
        <v>17</v>
      </c>
      <c r="F20" s="18" t="str">
        <f>'LEG A'!F20</f>
        <v>WREAKE MIXED B</v>
      </c>
      <c r="G20" s="29" t="s">
        <v>399</v>
      </c>
      <c r="H20" s="19">
        <f>IF('LEG I'!I20&lt;'LEG I'!H2,'LEG I'!I20,'LEG I'!H2)</f>
        <v>0.28402777777777777</v>
      </c>
      <c r="I20" s="35">
        <f>VLOOKUP(E4:E43,$B4:$C43,2,FALSE)</f>
        <v>0.3279513888888889</v>
      </c>
      <c r="J20" s="8">
        <f t="shared" si="0"/>
        <v>0.04392361111111115</v>
      </c>
      <c r="K20" s="19">
        <f>'LEG I'!K20+J20</f>
        <v>0.41574074074074074</v>
      </c>
      <c r="L20" s="11"/>
      <c r="M20" s="54">
        <v>17</v>
      </c>
      <c r="N20" s="54" t="s">
        <v>43</v>
      </c>
      <c r="O20" s="54" t="s">
        <v>397</v>
      </c>
      <c r="P20" s="55">
        <v>0.04045138888888894</v>
      </c>
      <c r="Q20" s="53"/>
      <c r="R20" s="54">
        <v>17</v>
      </c>
      <c r="S20" s="54" t="s">
        <v>72</v>
      </c>
      <c r="T20" s="55">
        <v>0.35373842592592597</v>
      </c>
    </row>
    <row r="21" spans="2:20" ht="15">
      <c r="B21" s="61">
        <v>11</v>
      </c>
      <c r="C21" s="65">
        <v>0.32122685185185185</v>
      </c>
      <c r="E21" s="79">
        <v>18</v>
      </c>
      <c r="F21" s="18" t="str">
        <f>'LEG A'!F21</f>
        <v>FLECKNY KIBWRTH MIX</v>
      </c>
      <c r="G21" s="29" t="s">
        <v>400</v>
      </c>
      <c r="H21" s="19">
        <f>IF('LEG I'!I21&lt;'LEG I'!H2,'LEG I'!I21,'LEG I'!H2)</f>
        <v>0.27439814814814817</v>
      </c>
      <c r="I21" s="35">
        <f>VLOOKUP(E4:E43,$B4:$C43,2,FALSE)</f>
        <v>0.3210300925925926</v>
      </c>
      <c r="J21" s="8">
        <f t="shared" si="0"/>
        <v>0.046631944444444406</v>
      </c>
      <c r="K21" s="19">
        <f>'LEG I'!K21+J21</f>
        <v>0.3581134259259259</v>
      </c>
      <c r="L21" s="11"/>
      <c r="M21" s="54">
        <v>18</v>
      </c>
      <c r="N21" s="54" t="s">
        <v>50</v>
      </c>
      <c r="O21" s="54" t="s">
        <v>390</v>
      </c>
      <c r="P21" s="55">
        <v>0.040949074074074054</v>
      </c>
      <c r="Q21" s="53"/>
      <c r="R21" s="54">
        <v>18</v>
      </c>
      <c r="S21" s="54" t="s">
        <v>75</v>
      </c>
      <c r="T21" s="55">
        <v>0.3581134259259259</v>
      </c>
    </row>
    <row r="22" spans="2:20" ht="15">
      <c r="B22" s="61">
        <v>27</v>
      </c>
      <c r="C22" s="65">
        <v>0.32137731481481485</v>
      </c>
      <c r="E22" s="79">
        <v>19</v>
      </c>
      <c r="F22" s="18" t="str">
        <f>'LEG A'!F22</f>
        <v>WEST END MIXED A</v>
      </c>
      <c r="G22" s="29" t="s">
        <v>401</v>
      </c>
      <c r="H22" s="19">
        <f>IF('LEG I'!I22&lt;'LEG I'!H2,'LEG I'!I22,'LEG I'!H2)</f>
        <v>0.2675462962962963</v>
      </c>
      <c r="I22" s="35">
        <f>VLOOKUP(E4:E43,$B4:$C43,2,FALSE)</f>
        <v>0.3066203703703704</v>
      </c>
      <c r="J22" s="8">
        <f t="shared" si="0"/>
        <v>0.039074074074074094</v>
      </c>
      <c r="K22" s="19">
        <f>'LEG I'!K22+J22</f>
        <v>0.3254166666666667</v>
      </c>
      <c r="L22" s="11"/>
      <c r="M22" s="54">
        <v>19</v>
      </c>
      <c r="N22" s="54" t="s">
        <v>63</v>
      </c>
      <c r="O22" s="54" t="s">
        <v>405</v>
      </c>
      <c r="P22" s="55">
        <v>0.04238425925925926</v>
      </c>
      <c r="Q22" s="53"/>
      <c r="R22" s="54">
        <v>19</v>
      </c>
      <c r="S22" s="54" t="s">
        <v>50</v>
      </c>
      <c r="T22" s="55">
        <v>0.3590046296296296</v>
      </c>
    </row>
    <row r="23" spans="2:20" ht="15">
      <c r="B23" s="61">
        <v>9</v>
      </c>
      <c r="C23" s="65">
        <v>0.321412037037037</v>
      </c>
      <c r="E23" s="79">
        <v>20</v>
      </c>
      <c r="F23" s="18" t="str">
        <f>'LEG A'!F23</f>
        <v>WEST END MIXED B</v>
      </c>
      <c r="G23" s="29" t="s">
        <v>402</v>
      </c>
      <c r="H23" s="19">
        <f>IF('LEG I'!I23&lt;'LEG I'!H2,'LEG I'!I23,'LEG I'!H2)</f>
        <v>0.28402777777777777</v>
      </c>
      <c r="I23" s="35">
        <f>VLOOKUP(E4:E43,$B4:$C43,2,FALSE)</f>
        <v>0.3302893518518519</v>
      </c>
      <c r="J23" s="8">
        <f t="shared" si="0"/>
        <v>0.04626157407407411</v>
      </c>
      <c r="K23" s="19">
        <f>'LEG I'!K23+J23</f>
        <v>0.38327546296296294</v>
      </c>
      <c r="L23" s="11"/>
      <c r="M23" s="54">
        <v>20</v>
      </c>
      <c r="N23" s="54" t="s">
        <v>47</v>
      </c>
      <c r="O23" s="54" t="s">
        <v>387</v>
      </c>
      <c r="P23" s="55">
        <v>0.04321759259259261</v>
      </c>
      <c r="Q23" s="53"/>
      <c r="R23" s="54">
        <v>20</v>
      </c>
      <c r="S23" s="54" t="s">
        <v>67</v>
      </c>
      <c r="T23" s="55">
        <v>0.3590972222222223</v>
      </c>
    </row>
    <row r="24" spans="2:20" ht="15">
      <c r="B24" s="61">
        <v>31</v>
      </c>
      <c r="C24" s="65">
        <v>0.3219675925925926</v>
      </c>
      <c r="E24" s="79">
        <v>21</v>
      </c>
      <c r="F24" s="18" t="str">
        <f>'LEG A'!F24</f>
        <v>HUNCOTE MEN A</v>
      </c>
      <c r="G24" s="29" t="s">
        <v>403</v>
      </c>
      <c r="H24" s="19">
        <f>IF('LEG I'!I24&lt;'LEG I'!H2,'LEG I'!I24,'LEG I'!H2)</f>
        <v>0.25981481481481483</v>
      </c>
      <c r="I24" s="35">
        <f>VLOOKUP(E4:E43,$B4:$C43,2,FALSE)</f>
        <v>0.2947106481481481</v>
      </c>
      <c r="J24" s="8">
        <f t="shared" si="0"/>
        <v>0.03489583333333329</v>
      </c>
      <c r="K24" s="19">
        <f>'LEG I'!K24+J24</f>
        <v>0.2947106481481481</v>
      </c>
      <c r="L24" s="11"/>
      <c r="M24" s="54">
        <v>21</v>
      </c>
      <c r="N24" s="54" t="s">
        <v>65</v>
      </c>
      <c r="O24" s="54" t="s">
        <v>407</v>
      </c>
      <c r="P24" s="55">
        <v>0.04334490740740743</v>
      </c>
      <c r="Q24" s="53"/>
      <c r="R24" s="54">
        <v>21</v>
      </c>
      <c r="S24" s="54" t="s">
        <v>53</v>
      </c>
      <c r="T24" s="55">
        <v>0.35932870370370373</v>
      </c>
    </row>
    <row r="25" spans="2:20" ht="15">
      <c r="B25" s="61">
        <v>32</v>
      </c>
      <c r="C25" s="65">
        <v>0.3222453703703704</v>
      </c>
      <c r="E25" s="79">
        <v>22</v>
      </c>
      <c r="F25" s="18" t="str">
        <f>'LEG A'!F25</f>
        <v>HUNCOTE MEN B</v>
      </c>
      <c r="G25" s="29" t="s">
        <v>404</v>
      </c>
      <c r="H25" s="19">
        <f>IF('LEG I'!I25&lt;'LEG I'!H2,'LEG I'!I25,'LEG I'!H2)</f>
        <v>0.27163194444444444</v>
      </c>
      <c r="I25" s="35">
        <f>VLOOKUP(E4:E43,$B4:$C43,2,FALSE)</f>
        <v>0.31081018518518516</v>
      </c>
      <c r="J25" s="8">
        <f t="shared" si="0"/>
        <v>0.03917824074074072</v>
      </c>
      <c r="K25" s="19">
        <f>'LEG I'!K25+J25</f>
        <v>0.3328009259259259</v>
      </c>
      <c r="L25" s="11"/>
      <c r="M25" s="54">
        <v>22</v>
      </c>
      <c r="N25" s="54" t="s">
        <v>58</v>
      </c>
      <c r="O25" s="54" t="s">
        <v>399</v>
      </c>
      <c r="P25" s="55">
        <v>0.04392361111111115</v>
      </c>
      <c r="Q25" s="53"/>
      <c r="R25" s="54">
        <v>22</v>
      </c>
      <c r="S25" s="54" t="s">
        <v>63</v>
      </c>
      <c r="T25" s="55">
        <v>0.36225694444444445</v>
      </c>
    </row>
    <row r="26" spans="2:20" ht="15">
      <c r="B26" s="61">
        <v>5</v>
      </c>
      <c r="C26" s="65">
        <v>0.32350694444444444</v>
      </c>
      <c r="E26" s="79">
        <v>23</v>
      </c>
      <c r="F26" s="18" t="str">
        <f>'LEG A'!F26</f>
        <v>HUNCOTE LADIES</v>
      </c>
      <c r="G26" s="29" t="s">
        <v>405</v>
      </c>
      <c r="H26" s="19">
        <f>IF('LEG I'!I26&lt;'LEG I'!H2,'LEG I'!I26,'LEG I'!H2)</f>
        <v>0.28216435185185185</v>
      </c>
      <c r="I26" s="35">
        <f>VLOOKUP(E4:E43,$B4:$C43,2,FALSE)</f>
        <v>0.3245486111111111</v>
      </c>
      <c r="J26" s="8">
        <f t="shared" si="0"/>
        <v>0.04238425925925926</v>
      </c>
      <c r="K26" s="19">
        <f>'LEG I'!K26+J26</f>
        <v>0.36225694444444445</v>
      </c>
      <c r="L26" s="11"/>
      <c r="M26" s="54">
        <v>23</v>
      </c>
      <c r="N26" s="54" t="s">
        <v>67</v>
      </c>
      <c r="O26" s="54" t="s">
        <v>409</v>
      </c>
      <c r="P26" s="55">
        <v>0.04450231481481487</v>
      </c>
      <c r="Q26" s="53"/>
      <c r="R26" s="54">
        <v>23</v>
      </c>
      <c r="S26" s="54" t="s">
        <v>51</v>
      </c>
      <c r="T26" s="55">
        <v>0.36493055555555554</v>
      </c>
    </row>
    <row r="27" spans="2:20" ht="15">
      <c r="B27" s="61">
        <v>25</v>
      </c>
      <c r="C27" s="65">
        <v>0.32350694444444444</v>
      </c>
      <c r="E27" s="79">
        <v>24</v>
      </c>
      <c r="F27" s="18" t="str">
        <f>'LEG A'!F27</f>
        <v>BIRSTALL MEN</v>
      </c>
      <c r="G27" s="29" t="s">
        <v>406</v>
      </c>
      <c r="H27" s="19">
        <f>IF('LEG I'!I27&lt;'LEG I'!H2,'LEG I'!I27,'LEG I'!H2)</f>
        <v>0.2761226851851852</v>
      </c>
      <c r="I27" s="35">
        <f>VLOOKUP(E4:E43,$B4:$C43,2,FALSE)</f>
        <v>0.3125</v>
      </c>
      <c r="J27" s="8">
        <f t="shared" si="0"/>
        <v>0.03637731481481482</v>
      </c>
      <c r="K27" s="19">
        <f>'LEG I'!K27+J27</f>
        <v>0.3380324074074074</v>
      </c>
      <c r="L27" s="11"/>
      <c r="M27" s="54">
        <v>24</v>
      </c>
      <c r="N27" s="54" t="s">
        <v>51</v>
      </c>
      <c r="O27" s="54" t="s">
        <v>391</v>
      </c>
      <c r="P27" s="55">
        <v>0.044907407407407396</v>
      </c>
      <c r="Q27" s="53"/>
      <c r="R27" s="54">
        <v>24</v>
      </c>
      <c r="S27" s="54" t="s">
        <v>65</v>
      </c>
      <c r="T27" s="55">
        <v>0.36767361111111113</v>
      </c>
    </row>
    <row r="28" spans="2:20" ht="15">
      <c r="B28" s="61">
        <v>28</v>
      </c>
      <c r="C28" s="65">
        <v>0.3242361111111111</v>
      </c>
      <c r="E28" s="79">
        <v>25</v>
      </c>
      <c r="F28" s="18" t="str">
        <f>'LEG A'!F28</f>
        <v>BIRSTALL LADIES</v>
      </c>
      <c r="G28" s="29" t="s">
        <v>407</v>
      </c>
      <c r="H28" s="19">
        <f>IF('LEG I'!I28&lt;'LEG I'!H2,'LEG I'!I28,'LEG I'!H2)</f>
        <v>0.280162037037037</v>
      </c>
      <c r="I28" s="35">
        <f>VLOOKUP(E4:E43,$B4:$C43,2,FALSE)</f>
        <v>0.32350694444444444</v>
      </c>
      <c r="J28" s="8">
        <f t="shared" si="0"/>
        <v>0.04334490740740743</v>
      </c>
      <c r="K28" s="19">
        <f>'LEG I'!K28+J28</f>
        <v>0.36767361111111113</v>
      </c>
      <c r="L28" s="11"/>
      <c r="M28" s="54">
        <v>25</v>
      </c>
      <c r="N28" s="54" t="s">
        <v>60</v>
      </c>
      <c r="O28" s="54" t="s">
        <v>402</v>
      </c>
      <c r="P28" s="55">
        <v>0.04626157407407411</v>
      </c>
      <c r="Q28" s="53"/>
      <c r="R28" s="54">
        <v>25</v>
      </c>
      <c r="S28" s="54" t="s">
        <v>47</v>
      </c>
      <c r="T28" s="55">
        <v>0.37121527777777774</v>
      </c>
    </row>
    <row r="29" spans="2:20" ht="15">
      <c r="B29" s="61">
        <v>23</v>
      </c>
      <c r="C29" s="65">
        <v>0.3245486111111111</v>
      </c>
      <c r="E29" s="79">
        <v>26</v>
      </c>
      <c r="F29" s="18" t="str">
        <f>'LEG A'!F29</f>
        <v>BIRSTALL MIXED</v>
      </c>
      <c r="G29" s="29" t="s">
        <v>408</v>
      </c>
      <c r="H29" s="19">
        <f>IF('LEG I'!I29&lt;'LEG I'!H2,'LEG I'!I29,'LEG I'!H2)</f>
        <v>0.28402777777777777</v>
      </c>
      <c r="I29" s="35">
        <f>VLOOKUP(E4:E43,$B4:$C43,2,FALSE)</f>
        <v>0.33261574074074074</v>
      </c>
      <c r="J29" s="8">
        <f t="shared" si="0"/>
        <v>0.04858796296296297</v>
      </c>
      <c r="K29" s="19">
        <f>'LEG I'!K29+J29</f>
        <v>0.3944560185185185</v>
      </c>
      <c r="L29" s="11"/>
      <c r="M29" s="54">
        <v>26</v>
      </c>
      <c r="N29" s="54" t="s">
        <v>75</v>
      </c>
      <c r="O29" s="54" t="s">
        <v>400</v>
      </c>
      <c r="P29" s="55">
        <v>0.046631944444444406</v>
      </c>
      <c r="Q29" s="53"/>
      <c r="R29" s="54">
        <v>26</v>
      </c>
      <c r="S29" s="54" t="s">
        <v>60</v>
      </c>
      <c r="T29" s="55">
        <v>0.38327546296296294</v>
      </c>
    </row>
    <row r="30" spans="2:20" ht="15">
      <c r="B30" s="61">
        <v>8</v>
      </c>
      <c r="C30" s="65">
        <v>0.3249768518518518</v>
      </c>
      <c r="E30" s="79">
        <v>27</v>
      </c>
      <c r="F30" s="18" t="str">
        <f>'LEG A'!F30</f>
        <v>DESFORD MEN</v>
      </c>
      <c r="G30" s="29" t="s">
        <v>409</v>
      </c>
      <c r="H30" s="19">
        <f>IF('LEG I'!I30&lt;'LEG I'!H2,'LEG I'!I30,'LEG I'!H2)</f>
        <v>0.276875</v>
      </c>
      <c r="I30" s="35">
        <f>VLOOKUP(E4:E43,$B4:$C43,2,FALSE)</f>
        <v>0.32137731481481485</v>
      </c>
      <c r="J30" s="8">
        <f t="shared" si="0"/>
        <v>0.04450231481481487</v>
      </c>
      <c r="K30" s="19">
        <f>'LEG I'!K30+J30</f>
        <v>0.3590972222222223</v>
      </c>
      <c r="L30" s="11"/>
      <c r="M30" s="54">
        <v>27</v>
      </c>
      <c r="N30" s="54" t="s">
        <v>48</v>
      </c>
      <c r="O30" s="54" t="s">
        <v>388</v>
      </c>
      <c r="P30" s="55">
        <v>0.04721064814814818</v>
      </c>
      <c r="Q30" s="53"/>
      <c r="R30" s="54">
        <v>27</v>
      </c>
      <c r="S30" s="54" t="s">
        <v>71</v>
      </c>
      <c r="T30" s="55">
        <v>0.38752314814814814</v>
      </c>
    </row>
    <row r="31" spans="2:20" ht="15">
      <c r="B31" s="61">
        <v>17</v>
      </c>
      <c r="C31" s="65">
        <v>0.3279513888888889</v>
      </c>
      <c r="E31" s="79">
        <v>28</v>
      </c>
      <c r="F31" s="18" t="str">
        <f>'LEG A'!F31</f>
        <v>DESFORD MIXED</v>
      </c>
      <c r="G31" s="29" t="s">
        <v>410</v>
      </c>
      <c r="H31" s="19">
        <f>IF('LEG I'!I31&lt;'LEG I'!H2,'LEG I'!I31,'LEG I'!H2)</f>
        <v>0.28402777777777777</v>
      </c>
      <c r="I31" s="35">
        <f>VLOOKUP(E4:E43,$B4:$C43,2,FALSE)</f>
        <v>0.3242361111111111</v>
      </c>
      <c r="J31" s="8">
        <f t="shared" si="0"/>
        <v>0.040208333333333346</v>
      </c>
      <c r="K31" s="19">
        <f>'LEG I'!K31+J31</f>
        <v>0.43778935185185186</v>
      </c>
      <c r="L31" s="11"/>
      <c r="M31" s="54">
        <v>28</v>
      </c>
      <c r="N31" s="54" t="s">
        <v>72</v>
      </c>
      <c r="O31" s="54" t="s">
        <v>414</v>
      </c>
      <c r="P31" s="55">
        <v>0.04728009259259258</v>
      </c>
      <c r="Q31" s="53"/>
      <c r="R31" s="54">
        <v>28</v>
      </c>
      <c r="S31" s="54" t="s">
        <v>48</v>
      </c>
      <c r="T31" s="55">
        <v>0.39199074074074075</v>
      </c>
    </row>
    <row r="32" spans="2:20" ht="15">
      <c r="B32" s="62">
        <v>20</v>
      </c>
      <c r="C32" s="65">
        <v>0.3302893518518519</v>
      </c>
      <c r="E32" s="79">
        <v>29</v>
      </c>
      <c r="F32" s="18" t="str">
        <f>'LEG A'!F32</f>
        <v>LEICESTER TRI MEN A</v>
      </c>
      <c r="G32" s="29" t="s">
        <v>411</v>
      </c>
      <c r="H32" s="19">
        <f>IF('LEG I'!I32&lt;'LEG I'!H2,'LEG I'!I32,'LEG I'!H2)</f>
        <v>0.26295138888888886</v>
      </c>
      <c r="I32" s="35">
        <f>VLOOKUP(E4:E43,$B4:$C43,2,FALSE)</f>
        <v>0.3012152777777778</v>
      </c>
      <c r="J32" s="8">
        <f t="shared" si="0"/>
        <v>0.03826388888888893</v>
      </c>
      <c r="K32" s="19">
        <f>'LEG I'!K32+J32</f>
        <v>0.3012152777777778</v>
      </c>
      <c r="L32" s="11"/>
      <c r="M32" s="54">
        <v>29</v>
      </c>
      <c r="N32" s="54" t="s">
        <v>66</v>
      </c>
      <c r="O32" s="54" t="s">
        <v>408</v>
      </c>
      <c r="P32" s="55">
        <v>0.04858796296296297</v>
      </c>
      <c r="R32" s="54">
        <v>29</v>
      </c>
      <c r="S32" s="54" t="s">
        <v>66</v>
      </c>
      <c r="T32" s="55">
        <v>0.3944560185185185</v>
      </c>
    </row>
    <row r="33" spans="2:20" ht="15">
      <c r="B33" s="62">
        <v>6</v>
      </c>
      <c r="C33" s="65">
        <v>0.33123842592592595</v>
      </c>
      <c r="E33" s="79">
        <v>30</v>
      </c>
      <c r="F33" s="18" t="str">
        <f>'LEG A'!F33</f>
        <v>LEICESTER TRI MEN B</v>
      </c>
      <c r="G33" s="29" t="s">
        <v>412</v>
      </c>
      <c r="H33" s="19">
        <f>IF('LEG I'!I33&lt;'LEG I'!H2,'LEG I'!I33,'LEG I'!H2)</f>
        <v>0.27533564814814815</v>
      </c>
      <c r="I33" s="35">
        <f>VLOOKUP(E4:E43,$B4:$C43,2,FALSE)</f>
        <v>0.31578703703703703</v>
      </c>
      <c r="J33" s="8">
        <f t="shared" si="0"/>
        <v>0.040451388888888884</v>
      </c>
      <c r="K33" s="19">
        <f>'LEG I'!K33+J33</f>
        <v>0.35215277777777776</v>
      </c>
      <c r="L33" s="11"/>
      <c r="M33" s="54">
        <v>30</v>
      </c>
      <c r="N33" s="54" t="s">
        <v>53</v>
      </c>
      <c r="O33" s="54" t="s">
        <v>393</v>
      </c>
      <c r="P33" s="55">
        <v>0.0488541666666667</v>
      </c>
      <c r="R33" s="54">
        <v>30</v>
      </c>
      <c r="S33" s="54" t="s">
        <v>55</v>
      </c>
      <c r="T33" s="55">
        <v>0.3991435185185185</v>
      </c>
    </row>
    <row r="34" spans="2:20" ht="15">
      <c r="B34" s="62">
        <v>26</v>
      </c>
      <c r="C34" s="65">
        <v>0.33261574074074074</v>
      </c>
      <c r="E34" s="79">
        <v>31</v>
      </c>
      <c r="F34" s="18" t="str">
        <f>'LEG A'!F34</f>
        <v>LEICESTER TRI LADIES</v>
      </c>
      <c r="G34" s="29" t="s">
        <v>413</v>
      </c>
      <c r="H34" s="19">
        <f>IF('LEG I'!I34&lt;'LEG I'!H2,'LEG I'!I34,'LEG I'!H2)</f>
        <v>0.28402777777777777</v>
      </c>
      <c r="I34" s="35">
        <f>VLOOKUP(E4:E43,$B4:$C43,2,FALSE)</f>
        <v>0.3219675925925926</v>
      </c>
      <c r="J34" s="8">
        <f t="shared" si="0"/>
        <v>0.03793981481481484</v>
      </c>
      <c r="K34" s="19">
        <f>'LEG I'!K34+J34</f>
        <v>0.38752314814814814</v>
      </c>
      <c r="L34" s="11"/>
      <c r="M34" s="54">
        <v>31</v>
      </c>
      <c r="N34" s="54" t="s">
        <v>44</v>
      </c>
      <c r="O34" s="54" t="s">
        <v>97</v>
      </c>
      <c r="P34" s="55">
        <v>0.04935185185185187</v>
      </c>
      <c r="R34" s="54">
        <v>31</v>
      </c>
      <c r="S34" s="54" t="s">
        <v>74</v>
      </c>
      <c r="T34" s="55">
        <v>0.4036458333333333</v>
      </c>
    </row>
    <row r="35" spans="2:20" ht="15">
      <c r="B35" s="62">
        <v>2</v>
      </c>
      <c r="C35" s="65">
        <v>0.33337962962962964</v>
      </c>
      <c r="E35" s="79">
        <v>32</v>
      </c>
      <c r="F35" s="18" t="str">
        <f>'LEG A'!F35</f>
        <v>STILTO STRIDERS MIXED</v>
      </c>
      <c r="G35" s="29" t="s">
        <v>414</v>
      </c>
      <c r="H35" s="19">
        <f>IF('LEG I'!I35&lt;'LEG I'!H2,'LEG I'!I35,'LEG I'!H2)</f>
        <v>0.2749652777777778</v>
      </c>
      <c r="I35" s="35">
        <f>VLOOKUP(E4:E43,$B4:$C43,2,FALSE)</f>
        <v>0.3222453703703704</v>
      </c>
      <c r="J35" s="8">
        <f t="shared" si="0"/>
        <v>0.04728009259259258</v>
      </c>
      <c r="K35" s="19">
        <f>'LEG I'!K35+J35</f>
        <v>0.35373842592592597</v>
      </c>
      <c r="L35" s="11"/>
      <c r="M35" s="54">
        <v>32</v>
      </c>
      <c r="N35" s="54" t="s">
        <v>74</v>
      </c>
      <c r="O35" s="54" t="s">
        <v>416</v>
      </c>
      <c r="P35" s="55">
        <v>0.050046296296296255</v>
      </c>
      <c r="R35" s="54">
        <v>32</v>
      </c>
      <c r="S35" s="54" t="s">
        <v>44</v>
      </c>
      <c r="T35" s="55">
        <v>0.4105439814814814</v>
      </c>
    </row>
    <row r="36" spans="2:20" ht="15">
      <c r="B36" s="62">
        <v>34</v>
      </c>
      <c r="C36" s="65">
        <v>0.334074074074074</v>
      </c>
      <c r="E36" s="79">
        <v>33</v>
      </c>
      <c r="F36" s="18" t="str">
        <f>'LEG A'!F36</f>
        <v>HINCKLEY MEN</v>
      </c>
      <c r="G36" s="29" t="s">
        <v>415</v>
      </c>
      <c r="H36" s="19">
        <f>IF('LEG I'!I36&lt;'LEG I'!H2,'LEG I'!I36,'LEG I'!H2)</f>
        <v>0.2647685185185185</v>
      </c>
      <c r="I36" s="35">
        <f>VLOOKUP(E4:E43,$B4:$C43,2,FALSE)</f>
        <v>0.30136574074074074</v>
      </c>
      <c r="J36" s="8">
        <f t="shared" si="0"/>
        <v>0.036597222222222225</v>
      </c>
      <c r="K36" s="19">
        <f>'LEG I'!K36+J36</f>
        <v>0.30697916666666664</v>
      </c>
      <c r="L36" s="11"/>
      <c r="M36" s="54">
        <v>33</v>
      </c>
      <c r="N36" s="54" t="s">
        <v>56</v>
      </c>
      <c r="O36" s="54" t="s">
        <v>396</v>
      </c>
      <c r="P36" s="55">
        <v>0.050509259259259254</v>
      </c>
      <c r="R36" s="54">
        <v>33</v>
      </c>
      <c r="S36" s="54" t="s">
        <v>58</v>
      </c>
      <c r="T36" s="55">
        <v>0.41574074074074074</v>
      </c>
    </row>
    <row r="37" spans="2:20" ht="15">
      <c r="B37" s="62">
        <v>13</v>
      </c>
      <c r="C37" s="65">
        <v>0.34354166666666663</v>
      </c>
      <c r="E37" s="79">
        <v>34</v>
      </c>
      <c r="F37" s="18" t="str">
        <f>'LEG A'!F37</f>
        <v>HINCKLEY MIXED</v>
      </c>
      <c r="G37" s="29" t="s">
        <v>416</v>
      </c>
      <c r="H37" s="19">
        <f>IF('LEG I'!I37&lt;'LEG I'!H2,'LEG I'!I37,'LEG I'!H2)</f>
        <v>0.28402777777777777</v>
      </c>
      <c r="I37" s="35">
        <f>VLOOKUP(E4:E43,$B4:$C43,2,FALSE)</f>
        <v>0.334074074074074</v>
      </c>
      <c r="J37" s="8">
        <f t="shared" si="0"/>
        <v>0.050046296296296255</v>
      </c>
      <c r="K37" s="19">
        <f>'LEG I'!K37+J37</f>
        <v>0.4036458333333333</v>
      </c>
      <c r="L37" s="11"/>
      <c r="M37" s="54">
        <v>34</v>
      </c>
      <c r="N37" s="54" t="s">
        <v>55</v>
      </c>
      <c r="O37" s="54" t="s">
        <v>395</v>
      </c>
      <c r="P37" s="55">
        <v>0.06028935185185186</v>
      </c>
      <c r="R37" s="54">
        <v>34</v>
      </c>
      <c r="S37" s="54" t="s">
        <v>68</v>
      </c>
      <c r="T37" s="55">
        <v>0.43778935185185186</v>
      </c>
    </row>
    <row r="38" spans="2:20" ht="15">
      <c r="B38" s="62"/>
      <c r="C38" s="65"/>
      <c r="E38" s="79"/>
      <c r="F38" s="18">
        <f>'LEG A'!F38</f>
        <v>0</v>
      </c>
      <c r="G38" s="29"/>
      <c r="H38" s="19" t="e">
        <f>IF('LEG I'!I38&lt;'LEG I'!H2,'LEG I'!I38,'LEG I'!H2)</f>
        <v>#N/A</v>
      </c>
      <c r="I38" s="35" t="e">
        <f>VLOOKUP(E4:E43,$B4:$C43,2,FALSE)</f>
        <v>#N/A</v>
      </c>
      <c r="J38" s="8" t="e">
        <f t="shared" si="0"/>
        <v>#N/A</v>
      </c>
      <c r="K38" s="19" t="e">
        <f>'LEG I'!K38+J38</f>
        <v>#N/A</v>
      </c>
      <c r="L38" s="11"/>
      <c r="M38" s="54">
        <v>35</v>
      </c>
      <c r="N38" s="54">
        <v>0</v>
      </c>
      <c r="O38" s="54"/>
      <c r="P38" s="55" t="e">
        <v>#N/A</v>
      </c>
      <c r="R38" s="54">
        <v>35</v>
      </c>
      <c r="S38" s="54">
        <v>0</v>
      </c>
      <c r="T38" s="55" t="e">
        <v>#N/A</v>
      </c>
    </row>
    <row r="39" spans="2:20" ht="15">
      <c r="B39" s="62"/>
      <c r="C39" s="65"/>
      <c r="E39" s="79"/>
      <c r="F39" s="18">
        <f>'LEG A'!F39</f>
        <v>0</v>
      </c>
      <c r="G39" s="29"/>
      <c r="H39" s="19" t="e">
        <f>IF('LEG I'!I39&lt;'LEG I'!H2,'LEG I'!I39,'LEG I'!H2)</f>
        <v>#N/A</v>
      </c>
      <c r="I39" s="35" t="e">
        <f>VLOOKUP(E4:E43,$B4:$C43,2,FALSE)</f>
        <v>#N/A</v>
      </c>
      <c r="J39" s="8" t="e">
        <f t="shared" si="0"/>
        <v>#N/A</v>
      </c>
      <c r="K39" s="19" t="e">
        <f>'LEG I'!K39+J39</f>
        <v>#N/A</v>
      </c>
      <c r="L39" s="11"/>
      <c r="M39" s="54">
        <v>36</v>
      </c>
      <c r="N39" s="54">
        <v>0</v>
      </c>
      <c r="O39" s="54"/>
      <c r="P39" s="55" t="e">
        <v>#N/A</v>
      </c>
      <c r="R39" s="54">
        <v>36</v>
      </c>
      <c r="S39" s="54">
        <v>0</v>
      </c>
      <c r="T39" s="55" t="e">
        <v>#N/A</v>
      </c>
    </row>
    <row r="40" spans="2:20" ht="15">
      <c r="B40" s="62"/>
      <c r="C40" s="65"/>
      <c r="E40" s="79"/>
      <c r="F40" s="18">
        <f>'LEG A'!F40</f>
        <v>0</v>
      </c>
      <c r="G40" s="29"/>
      <c r="H40" s="19" t="e">
        <f>IF('LEG I'!I40&lt;'LEG I'!H2,'LEG I'!I40,'LEG I'!H2)</f>
        <v>#N/A</v>
      </c>
      <c r="I40" s="35" t="e">
        <f>VLOOKUP(E4:E43,$B4:$C43,2,FALSE)</f>
        <v>#N/A</v>
      </c>
      <c r="J40" s="8" t="e">
        <f t="shared" si="0"/>
        <v>#N/A</v>
      </c>
      <c r="K40" s="19" t="e">
        <f>'LEG I'!K40+J40</f>
        <v>#N/A</v>
      </c>
      <c r="L40" s="11"/>
      <c r="M40" s="54">
        <v>37</v>
      </c>
      <c r="N40" s="54">
        <v>0</v>
      </c>
      <c r="O40" s="54"/>
      <c r="P40" s="55" t="e">
        <v>#N/A</v>
      </c>
      <c r="R40" s="54">
        <v>37</v>
      </c>
      <c r="S40" s="54">
        <v>0</v>
      </c>
      <c r="T40" s="55" t="e">
        <v>#N/A</v>
      </c>
    </row>
    <row r="41" spans="2:20" ht="15">
      <c r="B41" s="62"/>
      <c r="C41" s="65"/>
      <c r="E41" s="79"/>
      <c r="F41" s="18">
        <f>'LEG A'!F41</f>
        <v>0</v>
      </c>
      <c r="G41" s="29"/>
      <c r="H41" s="19" t="e">
        <f>IF('LEG I'!I41&lt;'LEG I'!H2,'LEG I'!I41,'LEG I'!H2)</f>
        <v>#N/A</v>
      </c>
      <c r="I41" s="35" t="e">
        <f>VLOOKUP(E4:E43,$B4:$C43,2,FALSE)</f>
        <v>#N/A</v>
      </c>
      <c r="J41" s="8" t="e">
        <f t="shared" si="0"/>
        <v>#N/A</v>
      </c>
      <c r="K41" s="19" t="e">
        <f>'LEG I'!K41+J41</f>
        <v>#N/A</v>
      </c>
      <c r="L41" s="11"/>
      <c r="M41" s="54">
        <v>38</v>
      </c>
      <c r="N41" s="54">
        <v>0</v>
      </c>
      <c r="O41" s="54"/>
      <c r="P41" s="55" t="e">
        <v>#N/A</v>
      </c>
      <c r="R41" s="54">
        <v>38</v>
      </c>
      <c r="S41" s="54">
        <v>0</v>
      </c>
      <c r="T41" s="55" t="e">
        <v>#N/A</v>
      </c>
    </row>
    <row r="42" spans="2:20" ht="15">
      <c r="B42" s="62"/>
      <c r="C42" s="65"/>
      <c r="E42" s="79"/>
      <c r="F42" s="18">
        <f>'LEG A'!F42</f>
        <v>0</v>
      </c>
      <c r="G42" s="29"/>
      <c r="H42" s="19" t="e">
        <f>IF('LEG I'!I42&lt;'LEG I'!H2,'LEG I'!I42,'LEG I'!H2)</f>
        <v>#N/A</v>
      </c>
      <c r="I42" s="35" t="e">
        <f>VLOOKUP(E4:E43,$B4:$C43,2,FALSE)</f>
        <v>#N/A</v>
      </c>
      <c r="J42" s="8" t="e">
        <f t="shared" si="0"/>
        <v>#N/A</v>
      </c>
      <c r="K42" s="19" t="e">
        <f>'LEG I'!K42+J42</f>
        <v>#N/A</v>
      </c>
      <c r="L42" s="11"/>
      <c r="M42" s="54">
        <v>39</v>
      </c>
      <c r="N42" s="54">
        <v>0</v>
      </c>
      <c r="O42" s="54"/>
      <c r="P42" s="55" t="e">
        <v>#N/A</v>
      </c>
      <c r="R42" s="54">
        <v>39</v>
      </c>
      <c r="S42" s="54">
        <v>0</v>
      </c>
      <c r="T42" s="55" t="e">
        <v>#N/A</v>
      </c>
    </row>
    <row r="43" spans="2:20" ht="15">
      <c r="B43" s="62"/>
      <c r="C43" s="65"/>
      <c r="E43" s="79"/>
      <c r="F43" s="18">
        <f>'LEG A'!F43</f>
        <v>0</v>
      </c>
      <c r="G43" s="29"/>
      <c r="H43" s="19" t="e">
        <f>IF('LEG I'!I43&lt;'LEG I'!H2,'LEG I'!I43,'LEG I'!H2)</f>
        <v>#N/A</v>
      </c>
      <c r="I43" s="35" t="e">
        <f>VLOOKUP(E4:E43,$B4:$C43,2,FALSE)</f>
        <v>#N/A</v>
      </c>
      <c r="J43" s="8" t="e">
        <f t="shared" si="0"/>
        <v>#N/A</v>
      </c>
      <c r="K43" s="19" t="e">
        <f>'LEG I'!K43+J43</f>
        <v>#N/A</v>
      </c>
      <c r="L43" s="11"/>
      <c r="M43" s="54">
        <v>40</v>
      </c>
      <c r="N43" s="54">
        <v>0</v>
      </c>
      <c r="O43" s="54"/>
      <c r="P43" s="55" t="e">
        <v>#N/A</v>
      </c>
      <c r="R43" s="54">
        <v>40</v>
      </c>
      <c r="S43" s="54">
        <v>0</v>
      </c>
      <c r="T43" s="55" t="e">
        <v>#N/A</v>
      </c>
    </row>
    <row r="44" spans="6:12" ht="14.25">
      <c r="F44" s="11"/>
      <c r="G44" s="27"/>
      <c r="H44" s="12"/>
      <c r="I44" s="33"/>
      <c r="J44" s="12"/>
      <c r="K44" s="12"/>
      <c r="L44" s="11"/>
    </row>
    <row r="45" spans="6:12" ht="14.25">
      <c r="F45" s="11"/>
      <c r="G45" s="27"/>
      <c r="H45" s="12"/>
      <c r="I45" s="33"/>
      <c r="J45" s="12"/>
      <c r="K45" s="12"/>
      <c r="L45" s="11"/>
    </row>
    <row r="46" spans="6:12" ht="14.25">
      <c r="F46" s="11"/>
      <c r="G46" s="27"/>
      <c r="H46" s="12"/>
      <c r="I46" s="33"/>
      <c r="J46" s="12"/>
      <c r="K46" s="12"/>
      <c r="L46" s="11"/>
    </row>
    <row r="47" spans="6:12" ht="14.25">
      <c r="F47" s="11"/>
      <c r="G47" s="27"/>
      <c r="H47" s="12"/>
      <c r="I47" s="33"/>
      <c r="J47" s="12"/>
      <c r="K47" s="12"/>
      <c r="L47" s="11"/>
    </row>
    <row r="48" spans="6:12" ht="14.25">
      <c r="F48" s="11"/>
      <c r="G48" s="27"/>
      <c r="H48" s="12"/>
      <c r="I48" s="33"/>
      <c r="J48" s="12"/>
      <c r="K48" s="12"/>
      <c r="L48" s="11"/>
    </row>
    <row r="49" spans="6:12" ht="14.25">
      <c r="F49" s="11"/>
      <c r="G49" s="27"/>
      <c r="H49" s="12"/>
      <c r="I49" s="33"/>
      <c r="J49" s="12"/>
      <c r="K49" s="12"/>
      <c r="L49" s="11"/>
    </row>
    <row r="50" spans="6:12" ht="14.25">
      <c r="F50" s="11"/>
      <c r="G50" s="27"/>
      <c r="H50" s="12"/>
      <c r="I50" s="33"/>
      <c r="J50" s="12"/>
      <c r="K50" s="12"/>
      <c r="L50" s="11"/>
    </row>
    <row r="51" spans="6:12" ht="14.25">
      <c r="F51" s="11"/>
      <c r="G51" s="27"/>
      <c r="H51" s="12"/>
      <c r="I51" s="33"/>
      <c r="J51" s="12"/>
      <c r="K51" s="12"/>
      <c r="L51" s="11"/>
    </row>
    <row r="52" spans="6:12" ht="14.25">
      <c r="F52" s="11"/>
      <c r="G52" s="27"/>
      <c r="H52" s="12"/>
      <c r="I52" s="33"/>
      <c r="J52" s="12"/>
      <c r="K52" s="12"/>
      <c r="L52" s="11"/>
    </row>
    <row r="53" spans="6:12" ht="14.25">
      <c r="F53" s="11"/>
      <c r="G53" s="27"/>
      <c r="H53" s="12"/>
      <c r="I53" s="33"/>
      <c r="J53" s="12"/>
      <c r="K53" s="12"/>
      <c r="L53" s="11"/>
    </row>
  </sheetData>
  <sheetProtection sheet="1" objects="1" scenarios="1"/>
  <mergeCells count="2">
    <mergeCell ref="B2:C2"/>
    <mergeCell ref="E2:G2"/>
  </mergeCells>
  <printOptions/>
  <pageMargins left="0.5511811023622047" right="0.7480314960629921" top="0.39" bottom="0.55" header="0.18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B1:T53"/>
  <sheetViews>
    <sheetView zoomScale="65" zoomScaleNormal="65" zoomScalePageLayoutView="0" workbookViewId="0" topLeftCell="J1">
      <selection activeCell="M2" sqref="M2:T37"/>
    </sheetView>
  </sheetViews>
  <sheetFormatPr defaultColWidth="9.140625" defaultRowHeight="12.75"/>
  <cols>
    <col min="2" max="2" width="13.57421875" style="0" bestFit="1" customWidth="1"/>
    <col min="3" max="3" width="14.421875" style="0" bestFit="1" customWidth="1"/>
    <col min="5" max="5" width="13.57421875" style="0" bestFit="1" customWidth="1"/>
    <col min="6" max="6" width="25.8515625" style="0" bestFit="1" customWidth="1"/>
    <col min="7" max="7" width="20.421875" style="26" bestFit="1" customWidth="1"/>
    <col min="8" max="8" width="16.8515625" style="0" bestFit="1" customWidth="1"/>
    <col min="9" max="9" width="13.57421875" style="26" bestFit="1" customWidth="1"/>
    <col min="10" max="10" width="13.140625" style="9" bestFit="1" customWidth="1"/>
    <col min="11" max="11" width="14.7109375" style="9" bestFit="1" customWidth="1"/>
    <col min="13" max="13" width="12.28125" style="50" bestFit="1" customWidth="1"/>
    <col min="14" max="14" width="27.28125" style="50" bestFit="1" customWidth="1"/>
    <col min="15" max="15" width="15.7109375" style="50" bestFit="1" customWidth="1"/>
    <col min="16" max="16" width="13.140625" style="50" bestFit="1" customWidth="1"/>
    <col min="17" max="17" width="2.421875" style="50" customWidth="1"/>
    <col min="18" max="18" width="14.421875" style="50" bestFit="1" customWidth="1"/>
    <col min="19" max="19" width="27.28125" style="50" bestFit="1" customWidth="1"/>
    <col min="20" max="20" width="15.7109375" style="50" bestFit="1" customWidth="1"/>
  </cols>
  <sheetData>
    <row r="1" spans="5:17" ht="15">
      <c r="E1" s="10" t="s">
        <v>21</v>
      </c>
      <c r="F1" s="10"/>
      <c r="G1" s="27"/>
      <c r="H1" s="21"/>
      <c r="I1" s="33"/>
      <c r="J1" s="12"/>
      <c r="K1" s="12"/>
      <c r="L1" s="11"/>
      <c r="M1" s="47"/>
      <c r="N1" s="47"/>
      <c r="O1" s="47"/>
      <c r="P1" s="48"/>
      <c r="Q1" s="49"/>
    </row>
    <row r="2" spans="2:18" ht="15.75">
      <c r="B2" s="95" t="s">
        <v>38</v>
      </c>
      <c r="C2" s="97"/>
      <c r="E2" s="99" t="s">
        <v>27</v>
      </c>
      <c r="F2" s="99"/>
      <c r="G2" s="99"/>
      <c r="H2" s="12" t="s">
        <v>29</v>
      </c>
      <c r="I2" s="33"/>
      <c r="J2" s="12"/>
      <c r="K2" s="12"/>
      <c r="L2" s="11"/>
      <c r="M2" s="47" t="s">
        <v>21</v>
      </c>
      <c r="N2" s="47"/>
      <c r="O2" s="47"/>
      <c r="P2" s="90"/>
      <c r="Q2" s="91"/>
      <c r="R2" s="83" t="s">
        <v>21</v>
      </c>
    </row>
    <row r="3" spans="2:20" ht="15.75">
      <c r="B3" s="60" t="s">
        <v>24</v>
      </c>
      <c r="C3" s="64" t="s">
        <v>4</v>
      </c>
      <c r="D3" s="1"/>
      <c r="E3" s="78" t="s">
        <v>24</v>
      </c>
      <c r="F3" s="14" t="s">
        <v>0</v>
      </c>
      <c r="G3" s="28" t="s">
        <v>1</v>
      </c>
      <c r="H3" s="15" t="s">
        <v>2</v>
      </c>
      <c r="I3" s="34" t="s">
        <v>3</v>
      </c>
      <c r="J3" s="15" t="s">
        <v>4</v>
      </c>
      <c r="K3" s="15" t="s">
        <v>5</v>
      </c>
      <c r="L3" s="16"/>
      <c r="M3" s="51" t="s">
        <v>6</v>
      </c>
      <c r="N3" s="51" t="s">
        <v>0</v>
      </c>
      <c r="O3" s="51" t="s">
        <v>9</v>
      </c>
      <c r="P3" s="52" t="s">
        <v>4</v>
      </c>
      <c r="Q3" s="53"/>
      <c r="R3" s="51" t="s">
        <v>7</v>
      </c>
      <c r="S3" s="51" t="s">
        <v>0</v>
      </c>
      <c r="T3" s="52" t="s">
        <v>8</v>
      </c>
    </row>
    <row r="4" spans="2:20" ht="15">
      <c r="B4" s="61">
        <v>1</v>
      </c>
      <c r="C4" s="65">
        <v>0.3185648148148148</v>
      </c>
      <c r="E4" s="79">
        <v>1</v>
      </c>
      <c r="F4" s="18" t="str">
        <f>'LEG A'!F4</f>
        <v>CORITANIANS MEN</v>
      </c>
      <c r="G4" s="29" t="s">
        <v>86</v>
      </c>
      <c r="H4" s="19">
        <f>IF('LEG J'!I4&lt;'LEG J'!H2,'LEG J'!I4,'LEG J'!H2)</f>
        <v>0.285625</v>
      </c>
      <c r="I4" s="35">
        <f>VLOOKUP(E4:E43,$B4:$C43,2,FALSE)</f>
        <v>0.3185648148148148</v>
      </c>
      <c r="J4" s="8">
        <f>I4-H4</f>
        <v>0.03293981481481478</v>
      </c>
      <c r="K4" s="19">
        <f>'LEG J'!K4+J4</f>
        <v>0.3185648148148148</v>
      </c>
      <c r="L4" s="11"/>
      <c r="M4" s="54">
        <v>1</v>
      </c>
      <c r="N4" s="54" t="s">
        <v>69</v>
      </c>
      <c r="O4" s="54" t="s">
        <v>442</v>
      </c>
      <c r="P4" s="55">
        <v>0.02958333333333335</v>
      </c>
      <c r="Q4" s="53"/>
      <c r="R4" s="54">
        <v>1</v>
      </c>
      <c r="S4" s="54" t="s">
        <v>42</v>
      </c>
      <c r="T4" s="55">
        <v>0.3185648148148148</v>
      </c>
    </row>
    <row r="5" spans="2:20" ht="15">
      <c r="B5" s="61">
        <v>3</v>
      </c>
      <c r="C5" s="65">
        <v>0.32479166666666665</v>
      </c>
      <c r="E5" s="79">
        <v>2</v>
      </c>
      <c r="F5" s="18" t="str">
        <f>'LEG A'!F5</f>
        <v>WREAKE LADIES</v>
      </c>
      <c r="G5" s="29" t="s">
        <v>98</v>
      </c>
      <c r="H5" s="19">
        <f>IF('LEG J'!I5&lt;'LEG J'!H2,'LEG J'!I5,'LEG J'!H2)</f>
        <v>0.3020833333333333</v>
      </c>
      <c r="I5" s="35">
        <f>VLOOKUP(E4:E43,$B4:$C43,2,FALSE)</f>
        <v>0.34748842592592594</v>
      </c>
      <c r="J5" s="8">
        <f aca="true" t="shared" si="0" ref="J5:J43">I5-H5</f>
        <v>0.04540509259259262</v>
      </c>
      <c r="K5" s="19">
        <f>'LEG J'!K5+J5</f>
        <v>0.45594907407407403</v>
      </c>
      <c r="L5" s="11"/>
      <c r="M5" s="54">
        <v>2</v>
      </c>
      <c r="N5" s="54" t="s">
        <v>45</v>
      </c>
      <c r="O5" s="54" t="s">
        <v>141</v>
      </c>
      <c r="P5" s="55">
        <v>0.03179398148148149</v>
      </c>
      <c r="Q5" s="53"/>
      <c r="R5" s="54">
        <v>2</v>
      </c>
      <c r="S5" s="54" t="s">
        <v>49</v>
      </c>
      <c r="T5" s="55">
        <v>0.32493055555555556</v>
      </c>
    </row>
    <row r="6" spans="2:20" ht="15">
      <c r="B6" s="61">
        <v>7</v>
      </c>
      <c r="C6" s="65">
        <v>0.32493055555555556</v>
      </c>
      <c r="E6" s="79">
        <v>3</v>
      </c>
      <c r="F6" s="18" t="str">
        <f>'LEG A'!F6</f>
        <v>CHARNWOOD MIXED</v>
      </c>
      <c r="G6" s="29" t="s">
        <v>141</v>
      </c>
      <c r="H6" s="19">
        <f>IF('LEG J'!I6&lt;'LEG J'!H2,'LEG J'!I6,'LEG J'!H2)</f>
        <v>0.29299768518518515</v>
      </c>
      <c r="I6" s="35">
        <f>VLOOKUP(E4:E43,$B4:$C43,2,FALSE)</f>
        <v>0.32479166666666665</v>
      </c>
      <c r="J6" s="8">
        <f t="shared" si="0"/>
        <v>0.03179398148148149</v>
      </c>
      <c r="K6" s="19">
        <f>'LEG J'!K6+J6</f>
        <v>0.33152777777777775</v>
      </c>
      <c r="L6" s="11"/>
      <c r="M6" s="54">
        <v>3</v>
      </c>
      <c r="N6" s="54" t="s">
        <v>42</v>
      </c>
      <c r="O6" s="54" t="s">
        <v>86</v>
      </c>
      <c r="P6" s="55">
        <v>0.03293981481481478</v>
      </c>
      <c r="Q6" s="53"/>
      <c r="R6" s="54">
        <v>3</v>
      </c>
      <c r="S6" s="54" t="s">
        <v>61</v>
      </c>
      <c r="T6" s="55">
        <v>0.33077546296296295</v>
      </c>
    </row>
    <row r="7" spans="2:20" ht="15">
      <c r="B7" s="61">
        <v>21</v>
      </c>
      <c r="C7" s="65">
        <v>0.33077546296296295</v>
      </c>
      <c r="E7" s="79">
        <v>4</v>
      </c>
      <c r="F7" s="18" t="str">
        <f>'LEG A'!F7</f>
        <v>SHEPSHED MEN A</v>
      </c>
      <c r="G7" s="29" t="s">
        <v>417</v>
      </c>
      <c r="H7" s="19">
        <f>IF('LEG J'!I7&lt;'LEG J'!H2,'LEG J'!I7,'LEG J'!H2)</f>
        <v>0.3020833333333333</v>
      </c>
      <c r="I7" s="35">
        <f>VLOOKUP(E4:E43,$B4:$C43,2,FALSE)</f>
        <v>0.33991898148148153</v>
      </c>
      <c r="J7" s="8">
        <f t="shared" si="0"/>
        <v>0.037835648148148215</v>
      </c>
      <c r="K7" s="19">
        <f>'LEG J'!K7+J7</f>
        <v>0.3519097222222223</v>
      </c>
      <c r="L7" s="11"/>
      <c r="M7" s="54">
        <v>4</v>
      </c>
      <c r="N7" s="54" t="s">
        <v>49</v>
      </c>
      <c r="O7" s="54" t="s">
        <v>420</v>
      </c>
      <c r="P7" s="55">
        <v>0.034004629629629635</v>
      </c>
      <c r="Q7" s="53"/>
      <c r="R7" s="54">
        <v>4</v>
      </c>
      <c r="S7" s="54" t="s">
        <v>69</v>
      </c>
      <c r="T7" s="55">
        <v>0.33079861111111114</v>
      </c>
    </row>
    <row r="8" spans="2:20" ht="15">
      <c r="B8" s="61">
        <v>29</v>
      </c>
      <c r="C8" s="65">
        <v>0.33079861111111114</v>
      </c>
      <c r="E8" s="79">
        <v>5</v>
      </c>
      <c r="F8" s="18" t="str">
        <f>'LEG A'!F8</f>
        <v>SHEPSHED MEN B</v>
      </c>
      <c r="G8" s="29" t="s">
        <v>418</v>
      </c>
      <c r="H8" s="19">
        <f>IF('LEG J'!I8&lt;'LEG J'!H2,'LEG J'!I8,'LEG J'!H2)</f>
        <v>0.3020833333333333</v>
      </c>
      <c r="I8" s="35">
        <f>VLOOKUP(E4:E43,$B4:$C43,2,FALSE)</f>
        <v>0.35831018518518515</v>
      </c>
      <c r="J8" s="8">
        <f t="shared" si="0"/>
        <v>0.05622685185185183</v>
      </c>
      <c r="K8" s="19">
        <f>'LEG J'!K8+J8</f>
        <v>0.4274421296296296</v>
      </c>
      <c r="L8" s="11"/>
      <c r="M8" s="54">
        <v>5</v>
      </c>
      <c r="N8" s="54" t="s">
        <v>57</v>
      </c>
      <c r="O8" s="54" t="s">
        <v>429</v>
      </c>
      <c r="P8" s="55">
        <v>0.03466435185185179</v>
      </c>
      <c r="Q8" s="53"/>
      <c r="R8" s="54">
        <v>5</v>
      </c>
      <c r="S8" s="54" t="s">
        <v>45</v>
      </c>
      <c r="T8" s="55">
        <v>0.33152777777777775</v>
      </c>
    </row>
    <row r="9" spans="2:20" ht="15">
      <c r="B9" s="61">
        <v>16</v>
      </c>
      <c r="C9" s="65">
        <v>0.3356712962962963</v>
      </c>
      <c r="E9" s="79">
        <v>6</v>
      </c>
      <c r="F9" s="18" t="str">
        <f>'LEG A'!F9</f>
        <v>SHEPSHED LADIES</v>
      </c>
      <c r="G9" s="29" t="s">
        <v>419</v>
      </c>
      <c r="H9" s="19">
        <f>IF('LEG J'!I9&lt;'LEG J'!H2,'LEG J'!I9,'LEG J'!H2)</f>
        <v>0.3020833333333333</v>
      </c>
      <c r="I9" s="35">
        <f>VLOOKUP(E4:E43,$B4:$C43,2,FALSE)</f>
        <v>0.34149305555555554</v>
      </c>
      <c r="J9" s="8">
        <f t="shared" si="0"/>
        <v>0.03940972222222222</v>
      </c>
      <c r="K9" s="19">
        <f>'LEG J'!K9+J9</f>
        <v>0.43140046296296297</v>
      </c>
      <c r="L9" s="11"/>
      <c r="M9" s="54">
        <v>6</v>
      </c>
      <c r="N9" s="54" t="s">
        <v>67</v>
      </c>
      <c r="O9" s="54" t="s">
        <v>440</v>
      </c>
      <c r="P9" s="55">
        <v>0.03557870370370375</v>
      </c>
      <c r="Q9" s="53"/>
      <c r="R9" s="54">
        <v>6</v>
      </c>
      <c r="S9" s="54" t="s">
        <v>52</v>
      </c>
      <c r="T9" s="55">
        <v>0.3395370370370371</v>
      </c>
    </row>
    <row r="10" spans="2:20" ht="15">
      <c r="B10" s="61">
        <v>27</v>
      </c>
      <c r="C10" s="65">
        <v>0.33766203703703707</v>
      </c>
      <c r="E10" s="79">
        <v>7</v>
      </c>
      <c r="F10" s="18" t="str">
        <f>'LEG A'!F10</f>
        <v>BARROW MEN A</v>
      </c>
      <c r="G10" s="29" t="s">
        <v>420</v>
      </c>
      <c r="H10" s="19">
        <f>IF('LEG J'!I10&lt;'LEG J'!H2,'LEG J'!I10,'LEG J'!H2)</f>
        <v>0.2909259259259259</v>
      </c>
      <c r="I10" s="35">
        <f>VLOOKUP(E4:E43,$B4:$C43,2,FALSE)</f>
        <v>0.32493055555555556</v>
      </c>
      <c r="J10" s="8">
        <f t="shared" si="0"/>
        <v>0.034004629629629635</v>
      </c>
      <c r="K10" s="19">
        <f>'LEG J'!K10+J10</f>
        <v>0.32493055555555556</v>
      </c>
      <c r="L10" s="11"/>
      <c r="M10" s="54">
        <v>7</v>
      </c>
      <c r="N10" s="54" t="s">
        <v>61</v>
      </c>
      <c r="O10" s="54" t="s">
        <v>434</v>
      </c>
      <c r="P10" s="55">
        <v>0.03606481481481483</v>
      </c>
      <c r="Q10" s="53"/>
      <c r="R10" s="54">
        <v>7</v>
      </c>
      <c r="S10" s="54" t="s">
        <v>73</v>
      </c>
      <c r="T10" s="55">
        <v>0.3435185185185185</v>
      </c>
    </row>
    <row r="11" spans="2:20" ht="15">
      <c r="B11" s="61">
        <v>33</v>
      </c>
      <c r="C11" s="65">
        <v>0.3379050925925926</v>
      </c>
      <c r="E11" s="79">
        <v>8</v>
      </c>
      <c r="F11" s="18" t="str">
        <f>'LEG A'!F11</f>
        <v>BARROW MEN B</v>
      </c>
      <c r="G11" s="29" t="s">
        <v>421</v>
      </c>
      <c r="H11" s="19">
        <f>IF('LEG J'!I11&lt;'LEG J'!H2,'LEG J'!I11,'LEG J'!H2)</f>
        <v>0.3020833333333333</v>
      </c>
      <c r="I11" s="35">
        <f>VLOOKUP(E4:E43,$B4:$C43,2,FALSE)</f>
        <v>0.3438541666666666</v>
      </c>
      <c r="J11" s="8">
        <f t="shared" si="0"/>
        <v>0.04177083333333331</v>
      </c>
      <c r="K11" s="19">
        <f>'LEG J'!K11+J11</f>
        <v>0.4007754629629629</v>
      </c>
      <c r="L11" s="11"/>
      <c r="M11" s="54">
        <v>8</v>
      </c>
      <c r="N11" s="54" t="s">
        <v>65</v>
      </c>
      <c r="O11" s="54" t="s">
        <v>438</v>
      </c>
      <c r="P11" s="55">
        <v>0.036087962962963016</v>
      </c>
      <c r="Q11" s="53"/>
      <c r="R11" s="54">
        <v>8</v>
      </c>
      <c r="S11" s="54" t="s">
        <v>57</v>
      </c>
      <c r="T11" s="55">
        <v>0.3466435185185185</v>
      </c>
    </row>
    <row r="12" spans="2:20" ht="15">
      <c r="B12" s="61">
        <v>25</v>
      </c>
      <c r="C12" s="65">
        <v>0.33817129629629633</v>
      </c>
      <c r="E12" s="79">
        <v>9</v>
      </c>
      <c r="F12" s="18" t="str">
        <f>'LEG A'!F12</f>
        <v>BARROW LADIES</v>
      </c>
      <c r="G12" s="29" t="s">
        <v>422</v>
      </c>
      <c r="H12" s="19">
        <f>IF('LEG J'!I12&lt;'LEG J'!H2,'LEG J'!I12,'LEG J'!H2)</f>
        <v>0.3020833333333333</v>
      </c>
      <c r="I12" s="35">
        <f>VLOOKUP(E4:E43,$B4:$C43,2,FALSE)</f>
        <v>0.34616898148148145</v>
      </c>
      <c r="J12" s="8">
        <f t="shared" si="0"/>
        <v>0.04408564814814814</v>
      </c>
      <c r="K12" s="19">
        <f>'LEG J'!K12+J12</f>
        <v>0.4090162037037037</v>
      </c>
      <c r="L12" s="11"/>
      <c r="M12" s="54">
        <v>9</v>
      </c>
      <c r="N12" s="54" t="s">
        <v>73</v>
      </c>
      <c r="O12" s="54" t="s">
        <v>445</v>
      </c>
      <c r="P12" s="55">
        <v>0.036539351851851865</v>
      </c>
      <c r="Q12" s="53"/>
      <c r="R12" s="54">
        <v>9</v>
      </c>
      <c r="S12" s="54" t="s">
        <v>46</v>
      </c>
      <c r="T12" s="55">
        <v>0.3519097222222223</v>
      </c>
    </row>
    <row r="13" spans="2:20" ht="15">
      <c r="B13" s="61">
        <v>18</v>
      </c>
      <c r="C13" s="65">
        <v>0.33870370370370373</v>
      </c>
      <c r="E13" s="79">
        <v>10</v>
      </c>
      <c r="F13" s="18" t="str">
        <f>'LEG A'!F13</f>
        <v>HARBOROUGH MIXED A</v>
      </c>
      <c r="G13" s="29" t="s">
        <v>423</v>
      </c>
      <c r="H13" s="19">
        <f>IF('LEG J'!I13&lt;'LEG J'!H2,'LEG J'!I13,'LEG J'!H2)</f>
        <v>0.3016550925925926</v>
      </c>
      <c r="I13" s="35">
        <f>VLOOKUP(E4:E43,$B4:$C43,2,FALSE)</f>
        <v>0.339537037037037</v>
      </c>
      <c r="J13" s="8">
        <f t="shared" si="0"/>
        <v>0.037881944444444426</v>
      </c>
      <c r="K13" s="19">
        <f>'LEG J'!K13+J13</f>
        <v>0.3395370370370371</v>
      </c>
      <c r="L13" s="11"/>
      <c r="M13" s="54">
        <v>10</v>
      </c>
      <c r="N13" s="54" t="s">
        <v>75</v>
      </c>
      <c r="O13" s="54" t="s">
        <v>431</v>
      </c>
      <c r="P13" s="55">
        <v>0.036620370370370414</v>
      </c>
      <c r="Q13" s="53"/>
      <c r="R13" s="54">
        <v>10</v>
      </c>
      <c r="S13" s="54" t="s">
        <v>59</v>
      </c>
      <c r="T13" s="55">
        <v>0.36248842592592595</v>
      </c>
    </row>
    <row r="14" spans="2:20" ht="15">
      <c r="B14" s="61">
        <v>22</v>
      </c>
      <c r="C14" s="65">
        <v>0.3388657407407407</v>
      </c>
      <c r="E14" s="79">
        <v>11</v>
      </c>
      <c r="F14" s="18" t="str">
        <f>'LEG A'!F14</f>
        <v>HARBOROUGH MIXED B</v>
      </c>
      <c r="G14" s="29" t="s">
        <v>424</v>
      </c>
      <c r="H14" s="19">
        <f>IF('LEG J'!I14&lt;'LEG J'!H2,'LEG J'!I14,'LEG J'!H2)</f>
        <v>0.3020833333333333</v>
      </c>
      <c r="I14" s="35">
        <f>VLOOKUP(E4:E43,$B4:$C43,2,FALSE)</f>
        <v>0.3408217592592593</v>
      </c>
      <c r="J14" s="8">
        <f t="shared" si="0"/>
        <v>0.03873842592592597</v>
      </c>
      <c r="K14" s="19">
        <f>'LEG J'!K14+J14</f>
        <v>0.3980671296296297</v>
      </c>
      <c r="L14" s="11"/>
      <c r="M14" s="54">
        <v>11</v>
      </c>
      <c r="N14" s="54" t="s">
        <v>62</v>
      </c>
      <c r="O14" s="54" t="s">
        <v>435</v>
      </c>
      <c r="P14" s="55">
        <v>0.0367824074074074</v>
      </c>
      <c r="Q14" s="53"/>
      <c r="R14" s="54">
        <v>11</v>
      </c>
      <c r="S14" s="54" t="s">
        <v>62</v>
      </c>
      <c r="T14" s="55">
        <v>0.3695833333333333</v>
      </c>
    </row>
    <row r="15" spans="2:20" ht="15">
      <c r="B15" s="61">
        <v>19</v>
      </c>
      <c r="C15" s="65">
        <v>0.3391550925925926</v>
      </c>
      <c r="E15" s="79">
        <v>12</v>
      </c>
      <c r="F15" s="18" t="str">
        <f>'LEG A'!F15</f>
        <v>OWLS MEN</v>
      </c>
      <c r="G15" s="29" t="s">
        <v>425</v>
      </c>
      <c r="H15" s="19">
        <f>IF('LEG J'!I15&lt;'LEG J'!H2,'LEG J'!I15,'LEG J'!H2)</f>
        <v>0.3020833333333333</v>
      </c>
      <c r="I15" s="35">
        <f>VLOOKUP(E4:E43,$B4:$C43,2,FALSE)</f>
        <v>0.33966435185185184</v>
      </c>
      <c r="J15" s="8">
        <f t="shared" si="0"/>
        <v>0.03758101851851853</v>
      </c>
      <c r="K15" s="19">
        <f>'LEG J'!K15+J15</f>
        <v>0.3857291666666667</v>
      </c>
      <c r="L15" s="11"/>
      <c r="M15" s="54">
        <v>12</v>
      </c>
      <c r="N15" s="54" t="s">
        <v>59</v>
      </c>
      <c r="O15" s="54" t="s">
        <v>432</v>
      </c>
      <c r="P15" s="55">
        <v>0.03707175925925926</v>
      </c>
      <c r="Q15" s="53"/>
      <c r="R15" s="54">
        <v>12</v>
      </c>
      <c r="S15" s="54" t="s">
        <v>43</v>
      </c>
      <c r="T15" s="55">
        <v>0.37811342592592595</v>
      </c>
    </row>
    <row r="16" spans="2:20" ht="15">
      <c r="B16" s="61">
        <v>30</v>
      </c>
      <c r="C16" s="65">
        <v>0.3395023148148148</v>
      </c>
      <c r="E16" s="79">
        <v>13</v>
      </c>
      <c r="F16" s="18" t="str">
        <f>'LEG A'!F16</f>
        <v>OWLS MIXED</v>
      </c>
      <c r="G16" s="29" t="s">
        <v>426</v>
      </c>
      <c r="H16" s="19">
        <f>IF('LEG J'!I16&lt;'LEG J'!H2,'LEG J'!I16,'LEG J'!H2)</f>
        <v>0.3020833333333333</v>
      </c>
      <c r="I16" s="35">
        <f>VLOOKUP(E4:E43,$B4:$C43,2,FALSE)</f>
        <v>0.3585763888888889</v>
      </c>
      <c r="J16" s="8">
        <f t="shared" si="0"/>
        <v>0.05649305555555556</v>
      </c>
      <c r="K16" s="19">
        <f>'LEG J'!K16+J16</f>
        <v>0.45563657407407404</v>
      </c>
      <c r="L16" s="11"/>
      <c r="M16" s="54">
        <v>13</v>
      </c>
      <c r="N16" s="54" t="s">
        <v>70</v>
      </c>
      <c r="O16" s="54" t="s">
        <v>443</v>
      </c>
      <c r="P16" s="55">
        <v>0.037418981481481484</v>
      </c>
      <c r="Q16" s="53"/>
      <c r="R16" s="54">
        <v>13</v>
      </c>
      <c r="S16" s="54" t="s">
        <v>64</v>
      </c>
      <c r="T16" s="55">
        <v>0.3832407407407408</v>
      </c>
    </row>
    <row r="17" spans="2:20" ht="15">
      <c r="B17" s="61">
        <v>10</v>
      </c>
      <c r="C17" s="65">
        <v>0.339537037037037</v>
      </c>
      <c r="E17" s="79">
        <v>14</v>
      </c>
      <c r="F17" s="18" t="str">
        <f>'LEG A'!F17</f>
        <v>ROADHOGGS MEN</v>
      </c>
      <c r="G17" s="29" t="s">
        <v>427</v>
      </c>
      <c r="H17" s="19">
        <f>IF('LEG J'!I17&lt;'LEG J'!H2,'LEG J'!I17,'LEG J'!H2)</f>
        <v>0.3020833333333333</v>
      </c>
      <c r="I17" s="35">
        <f>VLOOKUP(E4:E43,$B4:$C43,2,FALSE)</f>
        <v>0.34141203703703704</v>
      </c>
      <c r="J17" s="8">
        <f t="shared" si="0"/>
        <v>0.03932870370370373</v>
      </c>
      <c r="K17" s="19">
        <f>'LEG J'!K17+J17</f>
        <v>0.3835995370370371</v>
      </c>
      <c r="L17" s="11"/>
      <c r="M17" s="54">
        <v>14</v>
      </c>
      <c r="N17" s="54" t="s">
        <v>54</v>
      </c>
      <c r="O17" s="54" t="s">
        <v>425</v>
      </c>
      <c r="P17" s="55">
        <v>0.03758101851851853</v>
      </c>
      <c r="Q17" s="53"/>
      <c r="R17" s="54">
        <v>14</v>
      </c>
      <c r="S17" s="54" t="s">
        <v>56</v>
      </c>
      <c r="T17" s="55">
        <v>0.3835995370370371</v>
      </c>
    </row>
    <row r="18" spans="2:20" ht="15">
      <c r="B18" s="61">
        <v>12</v>
      </c>
      <c r="C18" s="65">
        <v>0.33966435185185184</v>
      </c>
      <c r="E18" s="79">
        <v>15</v>
      </c>
      <c r="F18" s="18" t="str">
        <f>'LEG A'!F18</f>
        <v>WREAKE MEN</v>
      </c>
      <c r="G18" s="29" t="s">
        <v>428</v>
      </c>
      <c r="H18" s="19">
        <f>IF('LEG J'!I18&lt;'LEG J'!H2,'LEG J'!I18,'LEG J'!H2)</f>
        <v>0.3020833333333333</v>
      </c>
      <c r="I18" s="35">
        <f>VLOOKUP(E4:E43,$B4:$C43,2,FALSE)</f>
        <v>0.3405092592592593</v>
      </c>
      <c r="J18" s="8">
        <f t="shared" si="0"/>
        <v>0.038425925925925974</v>
      </c>
      <c r="K18" s="19">
        <f>'LEG J'!K18+J18</f>
        <v>0.37811342592592595</v>
      </c>
      <c r="L18" s="11"/>
      <c r="M18" s="54">
        <v>15</v>
      </c>
      <c r="N18" s="54" t="s">
        <v>46</v>
      </c>
      <c r="O18" s="54" t="s">
        <v>417</v>
      </c>
      <c r="P18" s="55">
        <v>0.037835648148148215</v>
      </c>
      <c r="Q18" s="53"/>
      <c r="R18" s="54">
        <v>15</v>
      </c>
      <c r="S18" s="54" t="s">
        <v>54</v>
      </c>
      <c r="T18" s="55">
        <v>0.3857291666666667</v>
      </c>
    </row>
    <row r="19" spans="2:20" ht="15">
      <c r="B19" s="61">
        <v>4</v>
      </c>
      <c r="C19" s="65">
        <v>0.33991898148148153</v>
      </c>
      <c r="E19" s="79">
        <v>16</v>
      </c>
      <c r="F19" s="18" t="str">
        <f>'LEG A'!F19</f>
        <v>WREAKE MIXED A</v>
      </c>
      <c r="G19" s="29" t="s">
        <v>429</v>
      </c>
      <c r="H19" s="19">
        <f>IF('LEG J'!I19&lt;'LEG J'!H2,'LEG J'!I19,'LEG J'!H2)</f>
        <v>0.3010069444444445</v>
      </c>
      <c r="I19" s="35">
        <f>VLOOKUP(E4:E43,$B4:$C43,2,FALSE)</f>
        <v>0.3356712962962963</v>
      </c>
      <c r="J19" s="8">
        <f t="shared" si="0"/>
        <v>0.03466435185185179</v>
      </c>
      <c r="K19" s="19">
        <f>'LEG J'!K19+J19</f>
        <v>0.3466435185185185</v>
      </c>
      <c r="L19" s="11"/>
      <c r="M19" s="54">
        <v>16</v>
      </c>
      <c r="N19" s="54" t="s">
        <v>52</v>
      </c>
      <c r="O19" s="54" t="s">
        <v>423</v>
      </c>
      <c r="P19" s="55">
        <v>0.037881944444444426</v>
      </c>
      <c r="Q19" s="53"/>
      <c r="R19" s="54">
        <v>16</v>
      </c>
      <c r="S19" s="54" t="s">
        <v>70</v>
      </c>
      <c r="T19" s="55">
        <v>0.38957175925925924</v>
      </c>
    </row>
    <row r="20" spans="2:20" ht="15">
      <c r="B20" s="61">
        <v>15</v>
      </c>
      <c r="C20" s="65">
        <v>0.3405092592592593</v>
      </c>
      <c r="E20" s="79">
        <v>17</v>
      </c>
      <c r="F20" s="18" t="str">
        <f>'LEG A'!F20</f>
        <v>WREAKE MIXED B</v>
      </c>
      <c r="G20" s="29" t="s">
        <v>430</v>
      </c>
      <c r="H20" s="19">
        <f>IF('LEG J'!I20&lt;'LEG J'!H2,'LEG J'!I20,'LEG J'!H2)</f>
        <v>0.3020833333333333</v>
      </c>
      <c r="I20" s="35">
        <f>VLOOKUP(E4:E43,$B4:$C43,2,FALSE)</f>
        <v>0.3428703703703704</v>
      </c>
      <c r="J20" s="8">
        <f t="shared" si="0"/>
        <v>0.040787037037037066</v>
      </c>
      <c r="K20" s="19">
        <f>'LEG J'!K20+J20</f>
        <v>0.4565277777777778</v>
      </c>
      <c r="L20" s="11"/>
      <c r="M20" s="54">
        <v>17</v>
      </c>
      <c r="N20" s="54" t="s">
        <v>43</v>
      </c>
      <c r="O20" s="54" t="s">
        <v>428</v>
      </c>
      <c r="P20" s="55">
        <v>0.038425925925925974</v>
      </c>
      <c r="Q20" s="53"/>
      <c r="R20" s="54">
        <v>17</v>
      </c>
      <c r="S20" s="54" t="s">
        <v>72</v>
      </c>
      <c r="T20" s="55">
        <v>0.3927662037037038</v>
      </c>
    </row>
    <row r="21" spans="2:20" ht="15">
      <c r="B21" s="61">
        <v>11</v>
      </c>
      <c r="C21" s="65">
        <v>0.3408217592592593</v>
      </c>
      <c r="E21" s="79">
        <v>18</v>
      </c>
      <c r="F21" s="18" t="str">
        <f>'LEG A'!F21</f>
        <v>FLECKNY KIBWRTH MIX</v>
      </c>
      <c r="G21" s="29" t="s">
        <v>431</v>
      </c>
      <c r="H21" s="19">
        <f>IF('LEG J'!I21&lt;'LEG J'!H2,'LEG J'!I21,'LEG J'!H2)</f>
        <v>0.3020833333333333</v>
      </c>
      <c r="I21" s="35">
        <f>VLOOKUP(E4:E43,$B4:$C43,2,FALSE)</f>
        <v>0.33870370370370373</v>
      </c>
      <c r="J21" s="8">
        <f t="shared" si="0"/>
        <v>0.036620370370370414</v>
      </c>
      <c r="K21" s="19">
        <f>'LEG J'!K21+J21</f>
        <v>0.3947337962962963</v>
      </c>
      <c r="L21" s="11"/>
      <c r="M21" s="54">
        <v>18</v>
      </c>
      <c r="N21" s="54" t="s">
        <v>53</v>
      </c>
      <c r="O21" s="54" t="s">
        <v>424</v>
      </c>
      <c r="P21" s="55">
        <v>0.03873842592592597</v>
      </c>
      <c r="Q21" s="53"/>
      <c r="R21" s="54">
        <v>18</v>
      </c>
      <c r="S21" s="54" t="s">
        <v>67</v>
      </c>
      <c r="T21" s="55">
        <v>0.39467592592592604</v>
      </c>
    </row>
    <row r="22" spans="2:20" ht="15">
      <c r="B22" s="61">
        <v>32</v>
      </c>
      <c r="C22" s="65">
        <v>0.34111111111111114</v>
      </c>
      <c r="E22" s="79">
        <v>19</v>
      </c>
      <c r="F22" s="18" t="str">
        <f>'LEG A'!F22</f>
        <v>WEST END MIXED A</v>
      </c>
      <c r="G22" s="29" t="s">
        <v>432</v>
      </c>
      <c r="H22" s="19">
        <f>IF('LEG J'!I22&lt;'LEG J'!H2,'LEG J'!I22,'LEG J'!H2)</f>
        <v>0.3020833333333333</v>
      </c>
      <c r="I22" s="35">
        <f>VLOOKUP(E4:E43,$B4:$C43,2,FALSE)</f>
        <v>0.3391550925925926</v>
      </c>
      <c r="J22" s="8">
        <f t="shared" si="0"/>
        <v>0.03707175925925926</v>
      </c>
      <c r="K22" s="19">
        <f>'LEG J'!K22+J22</f>
        <v>0.36248842592592595</v>
      </c>
      <c r="L22" s="11"/>
      <c r="M22" s="54">
        <v>19</v>
      </c>
      <c r="N22" s="54" t="s">
        <v>72</v>
      </c>
      <c r="O22" s="54" t="s">
        <v>298</v>
      </c>
      <c r="P22" s="55">
        <v>0.03902777777777783</v>
      </c>
      <c r="Q22" s="53"/>
      <c r="R22" s="54">
        <v>19</v>
      </c>
      <c r="S22" s="54" t="s">
        <v>75</v>
      </c>
      <c r="T22" s="55">
        <v>0.3947337962962963</v>
      </c>
    </row>
    <row r="23" spans="2:20" ht="15">
      <c r="B23" s="61">
        <v>14</v>
      </c>
      <c r="C23" s="65">
        <v>0.34141203703703704</v>
      </c>
      <c r="E23" s="79">
        <v>20</v>
      </c>
      <c r="F23" s="18" t="str">
        <f>'LEG A'!F23</f>
        <v>WEST END MIXED B</v>
      </c>
      <c r="G23" s="29" t="s">
        <v>433</v>
      </c>
      <c r="H23" s="19">
        <f>IF('LEG J'!I23&lt;'LEG J'!H2,'LEG J'!I23,'LEG J'!H2)</f>
        <v>0.3020833333333333</v>
      </c>
      <c r="I23" s="35">
        <f>VLOOKUP(E4:E43,$B4:$C43,2,FALSE)</f>
        <v>0.3481134259259259</v>
      </c>
      <c r="J23" s="8">
        <f t="shared" si="0"/>
        <v>0.04603009259259261</v>
      </c>
      <c r="K23" s="19">
        <f>'LEG J'!K23+J23</f>
        <v>0.42930555555555555</v>
      </c>
      <c r="L23" s="11"/>
      <c r="M23" s="54">
        <v>20</v>
      </c>
      <c r="N23" s="54" t="s">
        <v>56</v>
      </c>
      <c r="O23" s="54" t="s">
        <v>427</v>
      </c>
      <c r="P23" s="55">
        <v>0.03932870370370373</v>
      </c>
      <c r="Q23" s="53"/>
      <c r="R23" s="54">
        <v>20</v>
      </c>
      <c r="S23" s="54" t="s">
        <v>53</v>
      </c>
      <c r="T23" s="55">
        <v>0.3980671296296297</v>
      </c>
    </row>
    <row r="24" spans="2:20" ht="15">
      <c r="B24" s="61">
        <v>6</v>
      </c>
      <c r="C24" s="65">
        <v>0.34149305555555554</v>
      </c>
      <c r="E24" s="79">
        <v>21</v>
      </c>
      <c r="F24" s="18" t="str">
        <f>'LEG A'!F24</f>
        <v>HUNCOTE MEN A</v>
      </c>
      <c r="G24" s="29" t="s">
        <v>434</v>
      </c>
      <c r="H24" s="19">
        <f>IF('LEG J'!I24&lt;'LEG J'!H2,'LEG J'!I24,'LEG J'!H2)</f>
        <v>0.2947106481481481</v>
      </c>
      <c r="I24" s="35">
        <f>VLOOKUP(E4:E43,$B4:$C43,2,FALSE)</f>
        <v>0.33077546296296295</v>
      </c>
      <c r="J24" s="8">
        <f t="shared" si="0"/>
        <v>0.03606481481481483</v>
      </c>
      <c r="K24" s="19">
        <f>'LEG J'!K24+J24</f>
        <v>0.33077546296296295</v>
      </c>
      <c r="L24" s="11"/>
      <c r="M24" s="54">
        <v>21</v>
      </c>
      <c r="N24" s="54" t="s">
        <v>48</v>
      </c>
      <c r="O24" s="54" t="s">
        <v>419</v>
      </c>
      <c r="P24" s="55">
        <v>0.03940972222222222</v>
      </c>
      <c r="Q24" s="53"/>
      <c r="R24" s="54">
        <v>21</v>
      </c>
      <c r="S24" s="54" t="s">
        <v>50</v>
      </c>
      <c r="T24" s="55">
        <v>0.4007754629629629</v>
      </c>
    </row>
    <row r="25" spans="2:20" ht="15">
      <c r="B25" s="61">
        <v>31</v>
      </c>
      <c r="C25" s="65">
        <v>0.34202546296296293</v>
      </c>
      <c r="E25" s="79">
        <v>22</v>
      </c>
      <c r="F25" s="18" t="str">
        <f>'LEG A'!F25</f>
        <v>HUNCOTE MEN B</v>
      </c>
      <c r="G25" s="29" t="s">
        <v>435</v>
      </c>
      <c r="H25" s="19">
        <f>IF('LEG J'!I25&lt;'LEG J'!H2,'LEG J'!I25,'LEG J'!H2)</f>
        <v>0.3020833333333333</v>
      </c>
      <c r="I25" s="35">
        <f>VLOOKUP(E4:E43,$B4:$C43,2,FALSE)</f>
        <v>0.3388657407407407</v>
      </c>
      <c r="J25" s="8">
        <f t="shared" si="0"/>
        <v>0.0367824074074074</v>
      </c>
      <c r="K25" s="19">
        <f>'LEG J'!K25+J25</f>
        <v>0.3695833333333333</v>
      </c>
      <c r="L25" s="11"/>
      <c r="M25" s="54">
        <v>22</v>
      </c>
      <c r="N25" s="54" t="s">
        <v>71</v>
      </c>
      <c r="O25" s="54" t="s">
        <v>444</v>
      </c>
      <c r="P25" s="55">
        <v>0.03994212962962962</v>
      </c>
      <c r="Q25" s="53"/>
      <c r="R25" s="54">
        <v>22</v>
      </c>
      <c r="S25" s="54" t="s">
        <v>65</v>
      </c>
      <c r="T25" s="55">
        <v>0.40376157407407415</v>
      </c>
    </row>
    <row r="26" spans="2:20" ht="15">
      <c r="B26" s="61">
        <v>17</v>
      </c>
      <c r="C26" s="65">
        <v>0.3428703703703704</v>
      </c>
      <c r="E26" s="79">
        <v>23</v>
      </c>
      <c r="F26" s="18" t="str">
        <f>'LEG A'!F26</f>
        <v>HUNCOTE LADIES</v>
      </c>
      <c r="G26" s="29" t="s">
        <v>436</v>
      </c>
      <c r="H26" s="19">
        <f>IF('LEG J'!I26&lt;'LEG J'!H2,'LEG J'!I26,'LEG J'!H2)</f>
        <v>0.3020833333333333</v>
      </c>
      <c r="I26" s="35">
        <f>VLOOKUP(E4:E43,$B4:$C43,2,FALSE)</f>
        <v>0.34479166666666666</v>
      </c>
      <c r="J26" s="8">
        <f t="shared" si="0"/>
        <v>0.04270833333333335</v>
      </c>
      <c r="K26" s="19">
        <f>'LEG J'!K26+J26</f>
        <v>0.4049652777777778</v>
      </c>
      <c r="L26" s="11"/>
      <c r="M26" s="54">
        <v>23</v>
      </c>
      <c r="N26" s="54" t="s">
        <v>58</v>
      </c>
      <c r="O26" s="54" t="s">
        <v>430</v>
      </c>
      <c r="P26" s="55">
        <v>0.040787037037037066</v>
      </c>
      <c r="Q26" s="53"/>
      <c r="R26" s="54">
        <v>23</v>
      </c>
      <c r="S26" s="54" t="s">
        <v>63</v>
      </c>
      <c r="T26" s="55">
        <v>0.4049652777777778</v>
      </c>
    </row>
    <row r="27" spans="2:20" ht="15">
      <c r="B27" s="61">
        <v>8</v>
      </c>
      <c r="C27" s="65">
        <v>0.3438541666666666</v>
      </c>
      <c r="E27" s="79">
        <v>24</v>
      </c>
      <c r="F27" s="18" t="str">
        <f>'LEG A'!F27</f>
        <v>BIRSTALL MEN</v>
      </c>
      <c r="G27" s="29" t="s">
        <v>437</v>
      </c>
      <c r="H27" s="19">
        <f>IF('LEG J'!I27&lt;'LEG J'!H2,'LEG J'!I27,'LEG J'!H2)</f>
        <v>0.3020833333333333</v>
      </c>
      <c r="I27" s="35">
        <f>VLOOKUP(E4:E43,$B4:$C43,2,FALSE)</f>
        <v>0.3472916666666667</v>
      </c>
      <c r="J27" s="8">
        <f t="shared" si="0"/>
        <v>0.045208333333333406</v>
      </c>
      <c r="K27" s="19">
        <f>'LEG J'!K27+J27</f>
        <v>0.3832407407407408</v>
      </c>
      <c r="L27" s="11"/>
      <c r="M27" s="54">
        <v>24</v>
      </c>
      <c r="N27" s="54" t="s">
        <v>50</v>
      </c>
      <c r="O27" s="54" t="s">
        <v>421</v>
      </c>
      <c r="P27" s="55">
        <v>0.04177083333333331</v>
      </c>
      <c r="Q27" s="53"/>
      <c r="R27" s="54">
        <v>24</v>
      </c>
      <c r="S27" s="54" t="s">
        <v>51</v>
      </c>
      <c r="T27" s="55">
        <v>0.4090162037037037</v>
      </c>
    </row>
    <row r="28" spans="2:20" ht="15">
      <c r="B28" s="61">
        <v>34</v>
      </c>
      <c r="C28" s="65">
        <v>0.34412037037037035</v>
      </c>
      <c r="E28" s="79">
        <v>25</v>
      </c>
      <c r="F28" s="18" t="str">
        <f>'LEG A'!F28</f>
        <v>BIRSTALL LADIES</v>
      </c>
      <c r="G28" s="29" t="s">
        <v>438</v>
      </c>
      <c r="H28" s="19">
        <f>IF('LEG J'!I28&lt;'LEG J'!H2,'LEG J'!I28,'LEG J'!H2)</f>
        <v>0.3020833333333333</v>
      </c>
      <c r="I28" s="35">
        <f>VLOOKUP(E4:E43,$B4:$C43,2,FALSE)</f>
        <v>0.33817129629629633</v>
      </c>
      <c r="J28" s="8">
        <f t="shared" si="0"/>
        <v>0.036087962962963016</v>
      </c>
      <c r="K28" s="19">
        <f>'LEG J'!K28+J28</f>
        <v>0.40376157407407415</v>
      </c>
      <c r="L28" s="11"/>
      <c r="M28" s="54">
        <v>25</v>
      </c>
      <c r="N28" s="54" t="s">
        <v>74</v>
      </c>
      <c r="O28" s="54" t="s">
        <v>446</v>
      </c>
      <c r="P28" s="55">
        <v>0.04203703703703704</v>
      </c>
      <c r="Q28" s="53"/>
      <c r="R28" s="54">
        <v>25</v>
      </c>
      <c r="S28" s="54" t="s">
        <v>47</v>
      </c>
      <c r="T28" s="55">
        <v>0.4274421296296296</v>
      </c>
    </row>
    <row r="29" spans="2:20" ht="15">
      <c r="B29" s="61">
        <v>23</v>
      </c>
      <c r="C29" s="65">
        <v>0.34479166666666666</v>
      </c>
      <c r="E29" s="79">
        <v>26</v>
      </c>
      <c r="F29" s="18" t="str">
        <f>'LEG A'!F29</f>
        <v>BIRSTALL MIXED</v>
      </c>
      <c r="G29" s="29" t="s">
        <v>439</v>
      </c>
      <c r="H29" s="19">
        <f>IF('LEG J'!I29&lt;'LEG J'!H2,'LEG J'!I29,'LEG J'!H2)</f>
        <v>0.3020833333333333</v>
      </c>
      <c r="I29" s="35">
        <f>VLOOKUP(E4:E43,$B4:$C43,2,FALSE)</f>
        <v>0.34503472222222226</v>
      </c>
      <c r="J29" s="8">
        <f t="shared" si="0"/>
        <v>0.04295138888888894</v>
      </c>
      <c r="K29" s="19">
        <f>'LEG J'!K29+J29</f>
        <v>0.43740740740740747</v>
      </c>
      <c r="L29" s="11"/>
      <c r="M29" s="54">
        <v>26</v>
      </c>
      <c r="N29" s="54" t="s">
        <v>63</v>
      </c>
      <c r="O29" s="54" t="s">
        <v>436</v>
      </c>
      <c r="P29" s="55">
        <v>0.04270833333333335</v>
      </c>
      <c r="Q29" s="53"/>
      <c r="R29" s="54">
        <v>26</v>
      </c>
      <c r="S29" s="54" t="s">
        <v>71</v>
      </c>
      <c r="T29" s="55">
        <v>0.42746527777777776</v>
      </c>
    </row>
    <row r="30" spans="2:20" ht="15">
      <c r="B30" s="61">
        <v>26</v>
      </c>
      <c r="C30" s="65">
        <v>0.34503472222222226</v>
      </c>
      <c r="E30" s="79">
        <v>27</v>
      </c>
      <c r="F30" s="18" t="str">
        <f>'LEG A'!F30</f>
        <v>DESFORD MEN</v>
      </c>
      <c r="G30" s="29" t="s">
        <v>440</v>
      </c>
      <c r="H30" s="19">
        <f>IF('LEG J'!I30&lt;'LEG J'!H2,'LEG J'!I30,'LEG J'!H2)</f>
        <v>0.3020833333333333</v>
      </c>
      <c r="I30" s="35">
        <f>VLOOKUP(E4:E43,$B4:$C43,2,FALSE)</f>
        <v>0.33766203703703707</v>
      </c>
      <c r="J30" s="8">
        <f t="shared" si="0"/>
        <v>0.03557870370370375</v>
      </c>
      <c r="K30" s="19">
        <f>'LEG J'!K30+J30</f>
        <v>0.39467592592592604</v>
      </c>
      <c r="L30" s="11"/>
      <c r="M30" s="54">
        <v>27</v>
      </c>
      <c r="N30" s="54" t="s">
        <v>66</v>
      </c>
      <c r="O30" s="54" t="s">
        <v>439</v>
      </c>
      <c r="P30" s="55">
        <v>0.04295138888888894</v>
      </c>
      <c r="Q30" s="53"/>
      <c r="R30" s="54">
        <v>27</v>
      </c>
      <c r="S30" s="54" t="s">
        <v>60</v>
      </c>
      <c r="T30" s="55">
        <v>0.42930555555555555</v>
      </c>
    </row>
    <row r="31" spans="2:20" ht="15">
      <c r="B31" s="61">
        <v>9</v>
      </c>
      <c r="C31" s="65">
        <v>0.34616898148148145</v>
      </c>
      <c r="E31" s="79">
        <v>28</v>
      </c>
      <c r="F31" s="18" t="str">
        <f>'LEG A'!F31</f>
        <v>DESFORD MIXED</v>
      </c>
      <c r="G31" s="29" t="s">
        <v>441</v>
      </c>
      <c r="H31" s="19">
        <f>IF('LEG J'!I31&lt;'LEG J'!H2,'LEG J'!I31,'LEG J'!H2)</f>
        <v>0.3020833333333333</v>
      </c>
      <c r="I31" s="35">
        <f>VLOOKUP(E4:E43,$B4:$C43,2,FALSE)</f>
        <v>0.35310185185185183</v>
      </c>
      <c r="J31" s="8">
        <f t="shared" si="0"/>
        <v>0.05101851851851852</v>
      </c>
      <c r="K31" s="19">
        <f>'LEG J'!K31+J31</f>
        <v>0.4888078703703704</v>
      </c>
      <c r="L31" s="11"/>
      <c r="M31" s="54">
        <v>28</v>
      </c>
      <c r="N31" s="54" t="s">
        <v>51</v>
      </c>
      <c r="O31" s="54" t="s">
        <v>422</v>
      </c>
      <c r="P31" s="55">
        <v>0.04408564814814814</v>
      </c>
      <c r="Q31" s="53"/>
      <c r="R31" s="54">
        <v>28</v>
      </c>
      <c r="S31" s="54" t="s">
        <v>48</v>
      </c>
      <c r="T31" s="55">
        <v>0.43140046296296297</v>
      </c>
    </row>
    <row r="32" spans="2:20" ht="15">
      <c r="B32" s="62">
        <v>24</v>
      </c>
      <c r="C32" s="65">
        <v>0.3472916666666667</v>
      </c>
      <c r="E32" s="79">
        <v>29</v>
      </c>
      <c r="F32" s="18" t="str">
        <f>'LEG A'!F32</f>
        <v>LEICESTER TRI MEN A</v>
      </c>
      <c r="G32" s="29" t="s">
        <v>442</v>
      </c>
      <c r="H32" s="19">
        <f>IF('LEG J'!I32&lt;'LEG J'!H2,'LEG J'!I32,'LEG J'!H2)</f>
        <v>0.3012152777777778</v>
      </c>
      <c r="I32" s="35">
        <f>VLOOKUP(E4:E43,$B4:$C43,2,FALSE)</f>
        <v>0.33079861111111114</v>
      </c>
      <c r="J32" s="8">
        <f t="shared" si="0"/>
        <v>0.02958333333333335</v>
      </c>
      <c r="K32" s="19">
        <f>'LEG J'!K32+J32</f>
        <v>0.33079861111111114</v>
      </c>
      <c r="L32" s="11"/>
      <c r="M32" s="54">
        <v>29</v>
      </c>
      <c r="N32" s="54" t="s">
        <v>64</v>
      </c>
      <c r="O32" s="54" t="s">
        <v>437</v>
      </c>
      <c r="P32" s="55">
        <v>0.045208333333333406</v>
      </c>
      <c r="R32" s="54">
        <v>29</v>
      </c>
      <c r="S32" s="54" t="s">
        <v>66</v>
      </c>
      <c r="T32" s="55">
        <v>0.43740740740740747</v>
      </c>
    </row>
    <row r="33" spans="2:20" ht="15">
      <c r="B33" s="62">
        <v>2</v>
      </c>
      <c r="C33" s="65">
        <v>0.34748842592592594</v>
      </c>
      <c r="E33" s="79">
        <v>30</v>
      </c>
      <c r="F33" s="18" t="str">
        <f>'LEG A'!F33</f>
        <v>LEICESTER TRI MEN B</v>
      </c>
      <c r="G33" s="29" t="s">
        <v>443</v>
      </c>
      <c r="H33" s="19">
        <f>IF('LEG J'!I33&lt;'LEG J'!H2,'LEG J'!I33,'LEG J'!H2)</f>
        <v>0.3020833333333333</v>
      </c>
      <c r="I33" s="35">
        <f>VLOOKUP(E4:E43,$B4:$C43,2,FALSE)</f>
        <v>0.3395023148148148</v>
      </c>
      <c r="J33" s="8">
        <f t="shared" si="0"/>
        <v>0.037418981481481484</v>
      </c>
      <c r="K33" s="19">
        <f>'LEG J'!K33+J33</f>
        <v>0.38957175925925924</v>
      </c>
      <c r="L33" s="11"/>
      <c r="M33" s="54">
        <v>30</v>
      </c>
      <c r="N33" s="54" t="s">
        <v>44</v>
      </c>
      <c r="O33" s="54" t="s">
        <v>98</v>
      </c>
      <c r="P33" s="55">
        <v>0.04540509259259262</v>
      </c>
      <c r="R33" s="54">
        <v>30</v>
      </c>
      <c r="S33" s="54" t="s">
        <v>74</v>
      </c>
      <c r="T33" s="55">
        <v>0.44568287037037035</v>
      </c>
    </row>
    <row r="34" spans="2:20" ht="15">
      <c r="B34" s="62">
        <v>20</v>
      </c>
      <c r="C34" s="65">
        <v>0.3481134259259259</v>
      </c>
      <c r="E34" s="79">
        <v>31</v>
      </c>
      <c r="F34" s="18" t="str">
        <f>'LEG A'!F34</f>
        <v>LEICESTER TRI LADIES</v>
      </c>
      <c r="G34" s="29" t="s">
        <v>444</v>
      </c>
      <c r="H34" s="19">
        <f>IF('LEG J'!I34&lt;'LEG J'!H2,'LEG J'!I34,'LEG J'!H2)</f>
        <v>0.3020833333333333</v>
      </c>
      <c r="I34" s="35">
        <f>VLOOKUP(E4:E43,$B4:$C43,2,FALSE)</f>
        <v>0.34202546296296293</v>
      </c>
      <c r="J34" s="8">
        <f t="shared" si="0"/>
        <v>0.03994212962962962</v>
      </c>
      <c r="K34" s="19">
        <f>'LEG J'!K34+J34</f>
        <v>0.42746527777777776</v>
      </c>
      <c r="L34" s="11"/>
      <c r="M34" s="54">
        <v>31</v>
      </c>
      <c r="N34" s="54" t="s">
        <v>60</v>
      </c>
      <c r="O34" s="54" t="s">
        <v>433</v>
      </c>
      <c r="P34" s="55">
        <v>0.04603009259259261</v>
      </c>
      <c r="R34" s="54">
        <v>31</v>
      </c>
      <c r="S34" s="54" t="s">
        <v>55</v>
      </c>
      <c r="T34" s="55">
        <v>0.45563657407407404</v>
      </c>
    </row>
    <row r="35" spans="2:20" ht="15">
      <c r="B35" s="62">
        <v>28</v>
      </c>
      <c r="C35" s="65">
        <v>0.35310185185185183</v>
      </c>
      <c r="E35" s="79">
        <v>32</v>
      </c>
      <c r="F35" s="18" t="str">
        <f>'LEG A'!F35</f>
        <v>STILTO STRIDERS MIXED</v>
      </c>
      <c r="G35" s="29" t="s">
        <v>298</v>
      </c>
      <c r="H35" s="19">
        <f>IF('LEG J'!I35&lt;'LEG J'!H2,'LEG J'!I35,'LEG J'!H2)</f>
        <v>0.3020833333333333</v>
      </c>
      <c r="I35" s="35">
        <f>VLOOKUP(E4:E43,$B4:$C43,2,FALSE)</f>
        <v>0.34111111111111114</v>
      </c>
      <c r="J35" s="8">
        <f t="shared" si="0"/>
        <v>0.03902777777777783</v>
      </c>
      <c r="K35" s="19">
        <f>'LEG J'!K35+J35</f>
        <v>0.3927662037037038</v>
      </c>
      <c r="L35" s="11"/>
      <c r="M35" s="54">
        <v>32</v>
      </c>
      <c r="N35" s="54" t="s">
        <v>68</v>
      </c>
      <c r="O35" s="54" t="s">
        <v>441</v>
      </c>
      <c r="P35" s="55">
        <v>0.05101851851851852</v>
      </c>
      <c r="R35" s="54">
        <v>32</v>
      </c>
      <c r="S35" s="54" t="s">
        <v>44</v>
      </c>
      <c r="T35" s="55">
        <v>0.45594907407407403</v>
      </c>
    </row>
    <row r="36" spans="2:20" ht="15">
      <c r="B36" s="62">
        <v>5</v>
      </c>
      <c r="C36" s="65">
        <v>0.35831018518518515</v>
      </c>
      <c r="E36" s="79">
        <v>33</v>
      </c>
      <c r="F36" s="18" t="str">
        <f>'LEG A'!F36</f>
        <v>HINCKLEY MEN</v>
      </c>
      <c r="G36" s="29" t="s">
        <v>445</v>
      </c>
      <c r="H36" s="19">
        <f>IF('LEG J'!I36&lt;'LEG J'!H2,'LEG J'!I36,'LEG J'!H2)</f>
        <v>0.30136574074074074</v>
      </c>
      <c r="I36" s="35">
        <f>VLOOKUP(E4:E43,$B4:$C43,2,FALSE)</f>
        <v>0.3379050925925926</v>
      </c>
      <c r="J36" s="8">
        <f t="shared" si="0"/>
        <v>0.036539351851851865</v>
      </c>
      <c r="K36" s="19">
        <f>'LEG J'!K36+J36</f>
        <v>0.3435185185185185</v>
      </c>
      <c r="L36" s="11"/>
      <c r="M36" s="54">
        <v>33</v>
      </c>
      <c r="N36" s="54" t="s">
        <v>47</v>
      </c>
      <c r="O36" s="54" t="s">
        <v>418</v>
      </c>
      <c r="P36" s="55">
        <v>0.05622685185185183</v>
      </c>
      <c r="R36" s="54">
        <v>33</v>
      </c>
      <c r="S36" s="54" t="s">
        <v>58</v>
      </c>
      <c r="T36" s="55">
        <v>0.4565277777777778</v>
      </c>
    </row>
    <row r="37" spans="2:20" ht="15">
      <c r="B37" s="62">
        <v>13</v>
      </c>
      <c r="C37" s="65">
        <v>0.3585763888888889</v>
      </c>
      <c r="E37" s="79">
        <v>34</v>
      </c>
      <c r="F37" s="18" t="str">
        <f>'LEG A'!F37</f>
        <v>HINCKLEY MIXED</v>
      </c>
      <c r="G37" s="29" t="s">
        <v>446</v>
      </c>
      <c r="H37" s="19">
        <f>IF('LEG J'!I37&lt;'LEG J'!H2,'LEG J'!I37,'LEG J'!H2)</f>
        <v>0.3020833333333333</v>
      </c>
      <c r="I37" s="35">
        <f>VLOOKUP(E4:E43,$B4:$C43,2,FALSE)</f>
        <v>0.34412037037037035</v>
      </c>
      <c r="J37" s="8">
        <f t="shared" si="0"/>
        <v>0.04203703703703704</v>
      </c>
      <c r="K37" s="19">
        <f>'LEG J'!K37+J37</f>
        <v>0.44568287037037035</v>
      </c>
      <c r="L37" s="11"/>
      <c r="M37" s="54">
        <v>34</v>
      </c>
      <c r="N37" s="54" t="s">
        <v>55</v>
      </c>
      <c r="O37" s="54" t="s">
        <v>426</v>
      </c>
      <c r="P37" s="55">
        <v>0.05649305555555556</v>
      </c>
      <c r="R37" s="54">
        <v>34</v>
      </c>
      <c r="S37" s="54" t="s">
        <v>68</v>
      </c>
      <c r="T37" s="55">
        <v>0.4888078703703704</v>
      </c>
    </row>
    <row r="38" spans="2:20" ht="15">
      <c r="B38" s="62"/>
      <c r="C38" s="65"/>
      <c r="E38" s="79"/>
      <c r="F38" s="18">
        <f>'LEG A'!F38</f>
        <v>0</v>
      </c>
      <c r="G38" s="29"/>
      <c r="H38" s="19" t="e">
        <f>IF('LEG J'!I38&lt;'LEG J'!H2,'LEG J'!I38,'LEG J'!H2)</f>
        <v>#N/A</v>
      </c>
      <c r="I38" s="35" t="e">
        <f>VLOOKUP(E4:E43,$B4:$C43,2,FALSE)</f>
        <v>#N/A</v>
      </c>
      <c r="J38" s="8" t="e">
        <f t="shared" si="0"/>
        <v>#N/A</v>
      </c>
      <c r="K38" s="19" t="e">
        <f>'LEG J'!K38+J38</f>
        <v>#N/A</v>
      </c>
      <c r="L38" s="11"/>
      <c r="M38" s="54">
        <v>35</v>
      </c>
      <c r="N38" s="54">
        <v>0</v>
      </c>
      <c r="O38" s="54"/>
      <c r="P38" s="55" t="e">
        <v>#N/A</v>
      </c>
      <c r="R38" s="54">
        <v>35</v>
      </c>
      <c r="S38" s="54">
        <v>0</v>
      </c>
      <c r="T38" s="55" t="e">
        <v>#N/A</v>
      </c>
    </row>
    <row r="39" spans="2:20" ht="15">
      <c r="B39" s="62"/>
      <c r="C39" s="65"/>
      <c r="E39" s="79"/>
      <c r="F39" s="18">
        <f>'LEG A'!F39</f>
        <v>0</v>
      </c>
      <c r="G39" s="29"/>
      <c r="H39" s="19" t="e">
        <f>IF('LEG J'!I39&lt;'LEG J'!H2,'LEG J'!I39,'LEG J'!H2)</f>
        <v>#N/A</v>
      </c>
      <c r="I39" s="35" t="e">
        <f>VLOOKUP(E4:E43,$B4:$C43,2,FALSE)</f>
        <v>#N/A</v>
      </c>
      <c r="J39" s="8" t="e">
        <f t="shared" si="0"/>
        <v>#N/A</v>
      </c>
      <c r="K39" s="19" t="e">
        <f>'LEG J'!K39+J39</f>
        <v>#N/A</v>
      </c>
      <c r="L39" s="11"/>
      <c r="M39" s="54">
        <v>36</v>
      </c>
      <c r="N39" s="54">
        <v>0</v>
      </c>
      <c r="O39" s="54"/>
      <c r="P39" s="55" t="e">
        <v>#N/A</v>
      </c>
      <c r="R39" s="54">
        <v>36</v>
      </c>
      <c r="S39" s="54">
        <v>0</v>
      </c>
      <c r="T39" s="55" t="e">
        <v>#N/A</v>
      </c>
    </row>
    <row r="40" spans="2:20" ht="15">
      <c r="B40" s="62"/>
      <c r="C40" s="65"/>
      <c r="E40" s="79"/>
      <c r="F40" s="18">
        <f>'LEG A'!F40</f>
        <v>0</v>
      </c>
      <c r="G40" s="29"/>
      <c r="H40" s="19" t="e">
        <f>IF('LEG J'!I40&lt;'LEG J'!H2,'LEG J'!I40,'LEG J'!H2)</f>
        <v>#N/A</v>
      </c>
      <c r="I40" s="35" t="e">
        <f>VLOOKUP(E4:E43,$B4:$C43,2,FALSE)</f>
        <v>#N/A</v>
      </c>
      <c r="J40" s="8" t="e">
        <f t="shared" si="0"/>
        <v>#N/A</v>
      </c>
      <c r="K40" s="19" t="e">
        <f>'LEG J'!K40+J40</f>
        <v>#N/A</v>
      </c>
      <c r="L40" s="11"/>
      <c r="M40" s="54">
        <v>37</v>
      </c>
      <c r="N40" s="54">
        <v>0</v>
      </c>
      <c r="O40" s="54"/>
      <c r="P40" s="55" t="e">
        <v>#N/A</v>
      </c>
      <c r="R40" s="54">
        <v>37</v>
      </c>
      <c r="S40" s="54">
        <v>0</v>
      </c>
      <c r="T40" s="55" t="e">
        <v>#N/A</v>
      </c>
    </row>
    <row r="41" spans="2:20" ht="15">
      <c r="B41" s="62"/>
      <c r="C41" s="65"/>
      <c r="E41" s="79"/>
      <c r="F41" s="18">
        <f>'LEG A'!F41</f>
        <v>0</v>
      </c>
      <c r="G41" s="29"/>
      <c r="H41" s="19" t="e">
        <f>IF('LEG J'!I41&lt;'LEG J'!H2,'LEG J'!I41,'LEG J'!H2)</f>
        <v>#N/A</v>
      </c>
      <c r="I41" s="35" t="e">
        <f>VLOOKUP(E4:E43,$B4:$C43,2,FALSE)</f>
        <v>#N/A</v>
      </c>
      <c r="J41" s="8" t="e">
        <f t="shared" si="0"/>
        <v>#N/A</v>
      </c>
      <c r="K41" s="19" t="e">
        <f>'LEG J'!K41+J41</f>
        <v>#N/A</v>
      </c>
      <c r="L41" s="11"/>
      <c r="M41" s="54">
        <v>38</v>
      </c>
      <c r="N41" s="54">
        <v>0</v>
      </c>
      <c r="O41" s="54"/>
      <c r="P41" s="55" t="e">
        <v>#N/A</v>
      </c>
      <c r="R41" s="54">
        <v>38</v>
      </c>
      <c r="S41" s="54">
        <v>0</v>
      </c>
      <c r="T41" s="55" t="e">
        <v>#N/A</v>
      </c>
    </row>
    <row r="42" spans="2:20" ht="15">
      <c r="B42" s="62"/>
      <c r="C42" s="65"/>
      <c r="E42" s="79"/>
      <c r="F42" s="18">
        <f>'LEG A'!F42</f>
        <v>0</v>
      </c>
      <c r="G42" s="29"/>
      <c r="H42" s="19" t="e">
        <f>IF('LEG J'!I42&lt;'LEG J'!H2,'LEG J'!I42,'LEG J'!H2)</f>
        <v>#N/A</v>
      </c>
      <c r="I42" s="35" t="e">
        <f>VLOOKUP(E4:E43,$B4:$C43,2,FALSE)</f>
        <v>#N/A</v>
      </c>
      <c r="J42" s="8" t="e">
        <f t="shared" si="0"/>
        <v>#N/A</v>
      </c>
      <c r="K42" s="19" t="e">
        <f>'LEG J'!K42+J42</f>
        <v>#N/A</v>
      </c>
      <c r="L42" s="11"/>
      <c r="M42" s="54">
        <v>39</v>
      </c>
      <c r="N42" s="54">
        <v>0</v>
      </c>
      <c r="O42" s="54"/>
      <c r="P42" s="55" t="e">
        <v>#N/A</v>
      </c>
      <c r="R42" s="54">
        <v>39</v>
      </c>
      <c r="S42" s="54">
        <v>0</v>
      </c>
      <c r="T42" s="55" t="e">
        <v>#N/A</v>
      </c>
    </row>
    <row r="43" spans="2:20" ht="15">
      <c r="B43" s="62"/>
      <c r="C43" s="65"/>
      <c r="E43" s="79"/>
      <c r="F43" s="18">
        <f>'LEG A'!F43</f>
        <v>0</v>
      </c>
      <c r="G43" s="29"/>
      <c r="H43" s="19" t="e">
        <f>IF('LEG J'!I43&lt;'LEG J'!H2,'LEG J'!I43,'LEG J'!H2)</f>
        <v>#N/A</v>
      </c>
      <c r="I43" s="35" t="e">
        <f>VLOOKUP(E4:E43,$B4:$C43,2,FALSE)</f>
        <v>#N/A</v>
      </c>
      <c r="J43" s="8" t="e">
        <f t="shared" si="0"/>
        <v>#N/A</v>
      </c>
      <c r="K43" s="19" t="e">
        <f>'LEG J'!K43+J43</f>
        <v>#N/A</v>
      </c>
      <c r="L43" s="11"/>
      <c r="M43" s="54">
        <v>40</v>
      </c>
      <c r="N43" s="54">
        <v>0</v>
      </c>
      <c r="O43" s="54"/>
      <c r="P43" s="55" t="e">
        <v>#N/A</v>
      </c>
      <c r="R43" s="54">
        <v>40</v>
      </c>
      <c r="S43" s="54">
        <v>0</v>
      </c>
      <c r="T43" s="55" t="e">
        <v>#N/A</v>
      </c>
    </row>
    <row r="44" spans="6:12" ht="14.25">
      <c r="F44" s="11"/>
      <c r="G44" s="27"/>
      <c r="H44" s="12"/>
      <c r="I44" s="33"/>
      <c r="J44" s="12"/>
      <c r="K44" s="12"/>
      <c r="L44" s="11"/>
    </row>
    <row r="45" spans="6:12" ht="14.25">
      <c r="F45" s="11"/>
      <c r="G45" s="27"/>
      <c r="H45" s="12"/>
      <c r="I45" s="33"/>
      <c r="J45" s="12"/>
      <c r="K45" s="12"/>
      <c r="L45" s="11"/>
    </row>
    <row r="46" spans="6:12" ht="14.25">
      <c r="F46" s="11"/>
      <c r="G46" s="27"/>
      <c r="H46" s="12"/>
      <c r="I46" s="33"/>
      <c r="J46" s="12"/>
      <c r="K46" s="12"/>
      <c r="L46" s="11"/>
    </row>
    <row r="47" spans="6:12" ht="14.25">
      <c r="F47" s="11"/>
      <c r="G47" s="27"/>
      <c r="H47" s="12"/>
      <c r="I47" s="33"/>
      <c r="J47" s="12"/>
      <c r="K47" s="12"/>
      <c r="L47" s="11"/>
    </row>
    <row r="48" spans="6:12" ht="14.25">
      <c r="F48" s="11"/>
      <c r="G48" s="27"/>
      <c r="H48" s="12"/>
      <c r="I48" s="33"/>
      <c r="J48" s="12"/>
      <c r="K48" s="12"/>
      <c r="L48" s="11"/>
    </row>
    <row r="49" spans="6:12" ht="14.25">
      <c r="F49" s="11"/>
      <c r="G49" s="27"/>
      <c r="H49" s="12"/>
      <c r="I49" s="33"/>
      <c r="J49" s="12"/>
      <c r="K49" s="12"/>
      <c r="L49" s="11"/>
    </row>
    <row r="50" spans="6:12" ht="14.25">
      <c r="F50" s="11"/>
      <c r="G50" s="27"/>
      <c r="H50" s="12"/>
      <c r="I50" s="33"/>
      <c r="J50" s="12"/>
      <c r="K50" s="12"/>
      <c r="L50" s="11"/>
    </row>
    <row r="51" spans="6:12" ht="14.25">
      <c r="F51" s="11"/>
      <c r="G51" s="27"/>
      <c r="H51" s="12"/>
      <c r="I51" s="33"/>
      <c r="J51" s="12"/>
      <c r="K51" s="12"/>
      <c r="L51" s="11"/>
    </row>
    <row r="52" spans="6:12" ht="14.25">
      <c r="F52" s="11"/>
      <c r="G52" s="27"/>
      <c r="H52" s="12"/>
      <c r="I52" s="33"/>
      <c r="J52" s="12"/>
      <c r="K52" s="12"/>
      <c r="L52" s="11"/>
    </row>
    <row r="53" spans="6:12" ht="14.25">
      <c r="F53" s="11"/>
      <c r="G53" s="27"/>
      <c r="H53" s="12"/>
      <c r="I53" s="33"/>
      <c r="J53" s="12"/>
      <c r="K53" s="12"/>
      <c r="L53" s="11"/>
    </row>
  </sheetData>
  <sheetProtection sheet="1" objects="1" scenarios="1"/>
  <mergeCells count="2">
    <mergeCell ref="B2:C2"/>
    <mergeCell ref="E2:G2"/>
  </mergeCells>
  <printOptions/>
  <pageMargins left="0.5511811023622047" right="0.7480314960629921" top="0.24" bottom="0.66" header="0.17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B1:T53"/>
  <sheetViews>
    <sheetView zoomScale="65" zoomScaleNormal="65" zoomScalePageLayoutView="0" workbookViewId="0" topLeftCell="A1">
      <selection activeCell="T53" sqref="T53"/>
    </sheetView>
  </sheetViews>
  <sheetFormatPr defaultColWidth="9.140625" defaultRowHeight="12.75"/>
  <cols>
    <col min="2" max="2" width="13.57421875" style="0" bestFit="1" customWidth="1"/>
    <col min="3" max="3" width="14.421875" style="0" bestFit="1" customWidth="1"/>
    <col min="5" max="5" width="13.57421875" style="0" bestFit="1" customWidth="1"/>
    <col min="6" max="6" width="25.8515625" style="0" bestFit="1" customWidth="1"/>
    <col min="7" max="7" width="20.421875" style="26" bestFit="1" customWidth="1"/>
    <col min="8" max="8" width="16.8515625" style="0" bestFit="1" customWidth="1"/>
    <col min="9" max="9" width="13.57421875" style="26" bestFit="1" customWidth="1"/>
    <col min="10" max="10" width="13.140625" style="0" bestFit="1" customWidth="1"/>
    <col min="11" max="11" width="14.7109375" style="0" bestFit="1" customWidth="1"/>
    <col min="13" max="13" width="12.28125" style="50" bestFit="1" customWidth="1"/>
    <col min="14" max="14" width="27.28125" style="50" bestFit="1" customWidth="1"/>
    <col min="15" max="15" width="20.421875" style="50" bestFit="1" customWidth="1"/>
    <col min="16" max="16" width="13.140625" style="50" bestFit="1" customWidth="1"/>
    <col min="17" max="17" width="3.421875" style="50" customWidth="1"/>
    <col min="18" max="18" width="14.421875" style="50" bestFit="1" customWidth="1"/>
    <col min="19" max="19" width="27.28125" style="50" bestFit="1" customWidth="1"/>
    <col min="20" max="20" width="15.7109375" style="50" bestFit="1" customWidth="1"/>
  </cols>
  <sheetData>
    <row r="1" spans="5:17" ht="15">
      <c r="E1" s="10" t="s">
        <v>22</v>
      </c>
      <c r="F1" s="10"/>
      <c r="G1" s="27"/>
      <c r="H1" s="21"/>
      <c r="I1" s="33"/>
      <c r="J1" s="12"/>
      <c r="K1" s="12"/>
      <c r="L1" s="11"/>
      <c r="M1" s="47"/>
      <c r="N1" s="47"/>
      <c r="O1" s="47"/>
      <c r="P1" s="48"/>
      <c r="Q1" s="49"/>
    </row>
    <row r="2" spans="2:18" ht="15.75">
      <c r="B2" s="95" t="s">
        <v>39</v>
      </c>
      <c r="C2" s="97"/>
      <c r="E2" s="99" t="s">
        <v>27</v>
      </c>
      <c r="F2" s="99"/>
      <c r="G2" s="99"/>
      <c r="H2" s="12">
        <v>0.3645833333333333</v>
      </c>
      <c r="I2" s="33"/>
      <c r="J2" s="12"/>
      <c r="K2" s="12"/>
      <c r="L2" s="11"/>
      <c r="M2" s="47" t="s">
        <v>22</v>
      </c>
      <c r="N2" s="47"/>
      <c r="O2" s="47"/>
      <c r="P2" s="90"/>
      <c r="Q2" s="91"/>
      <c r="R2" s="83" t="s">
        <v>22</v>
      </c>
    </row>
    <row r="3" spans="2:20" ht="15.75">
      <c r="B3" s="60" t="s">
        <v>24</v>
      </c>
      <c r="C3" s="64" t="s">
        <v>4</v>
      </c>
      <c r="D3" s="1"/>
      <c r="E3" s="78" t="s">
        <v>24</v>
      </c>
      <c r="F3" s="14" t="s">
        <v>0</v>
      </c>
      <c r="G3" s="28" t="s">
        <v>1</v>
      </c>
      <c r="H3" s="15" t="s">
        <v>2</v>
      </c>
      <c r="I3" s="34" t="s">
        <v>3</v>
      </c>
      <c r="J3" s="15" t="s">
        <v>4</v>
      </c>
      <c r="K3" s="15" t="s">
        <v>5</v>
      </c>
      <c r="L3" s="16"/>
      <c r="M3" s="51" t="s">
        <v>6</v>
      </c>
      <c r="N3" s="51" t="s">
        <v>0</v>
      </c>
      <c r="O3" s="51" t="s">
        <v>9</v>
      </c>
      <c r="P3" s="52" t="s">
        <v>4</v>
      </c>
      <c r="Q3" s="53"/>
      <c r="R3" s="51" t="s">
        <v>7</v>
      </c>
      <c r="S3" s="51" t="s">
        <v>0</v>
      </c>
      <c r="T3" s="52" t="s">
        <v>8</v>
      </c>
    </row>
    <row r="4" spans="2:20" ht="15">
      <c r="B4" s="61">
        <v>1</v>
      </c>
      <c r="C4" s="65">
        <v>0.34878472222222223</v>
      </c>
      <c r="E4" s="79">
        <v>1</v>
      </c>
      <c r="F4" s="18" t="str">
        <f>'LEG A'!F4</f>
        <v>CORITANIANS MEN</v>
      </c>
      <c r="G4" s="29" t="s">
        <v>87</v>
      </c>
      <c r="H4" s="19">
        <f>IF('LEG K'!I4&lt;'LEG K'!H2,'LEG K'!I4,'LEG K'!H2)</f>
        <v>0.3185648148148148</v>
      </c>
      <c r="I4" s="35">
        <f>VLOOKUP(E4:E43,$B4:$C43,2,FALSE)</f>
        <v>0.34878472222222223</v>
      </c>
      <c r="J4" s="8">
        <f>I4-H4</f>
        <v>0.03021990740740743</v>
      </c>
      <c r="K4" s="19">
        <f>'LEG K'!K4+J4</f>
        <v>0.34878472222222223</v>
      </c>
      <c r="L4" s="11"/>
      <c r="M4" s="54">
        <v>1</v>
      </c>
      <c r="N4" s="54" t="s">
        <v>49</v>
      </c>
      <c r="O4" s="54" t="s">
        <v>451</v>
      </c>
      <c r="P4" s="55">
        <v>0.027060185185185215</v>
      </c>
      <c r="Q4" s="53"/>
      <c r="R4" s="54">
        <v>1</v>
      </c>
      <c r="S4" s="54" t="s">
        <v>42</v>
      </c>
      <c r="T4" s="55">
        <v>0.34878472222222223</v>
      </c>
    </row>
    <row r="5" spans="2:20" ht="15">
      <c r="B5" s="61">
        <v>7</v>
      </c>
      <c r="C5" s="65">
        <v>0.35199074074074077</v>
      </c>
      <c r="E5" s="79">
        <v>2</v>
      </c>
      <c r="F5" s="18" t="str">
        <f>'LEG A'!F5</f>
        <v>WREAKE LADIES</v>
      </c>
      <c r="G5" s="29" t="s">
        <v>99</v>
      </c>
      <c r="H5" s="19">
        <f>IF('LEG K'!I5&lt;'LEG K'!H2,'LEG K'!I5,'LEG K'!H2)</f>
        <v>0.34748842592592594</v>
      </c>
      <c r="I5" s="35">
        <f>VLOOKUP(E4:E43,$B4:$C43,2,FALSE)</f>
        <v>0.39490740740740743</v>
      </c>
      <c r="J5" s="8">
        <f aca="true" t="shared" si="0" ref="J5:J43">I5-H5</f>
        <v>0.04741898148148149</v>
      </c>
      <c r="K5" s="19">
        <f>'LEG K'!K5+J5</f>
        <v>0.5033680555555555</v>
      </c>
      <c r="L5" s="11"/>
      <c r="M5" s="54">
        <v>2</v>
      </c>
      <c r="N5" s="54" t="s">
        <v>56</v>
      </c>
      <c r="O5" s="54" t="s">
        <v>458</v>
      </c>
      <c r="P5" s="55">
        <v>0.028749999999999998</v>
      </c>
      <c r="Q5" s="53"/>
      <c r="R5" s="54">
        <v>2</v>
      </c>
      <c r="S5" s="54" t="s">
        <v>49</v>
      </c>
      <c r="T5" s="55">
        <v>0.35199074074074077</v>
      </c>
    </row>
    <row r="6" spans="2:20" ht="15">
      <c r="B6" s="61">
        <v>3</v>
      </c>
      <c r="C6" s="65">
        <v>0.3591550925925926</v>
      </c>
      <c r="E6" s="79">
        <v>3</v>
      </c>
      <c r="F6" s="18" t="str">
        <f>'LEG A'!F6</f>
        <v>CHARNWOOD MIXED</v>
      </c>
      <c r="G6" s="29" t="s">
        <v>447</v>
      </c>
      <c r="H6" s="19">
        <f>IF('LEG K'!I6&lt;'LEG K'!H2,'LEG K'!I6,'LEG K'!H2)</f>
        <v>0.32479166666666665</v>
      </c>
      <c r="I6" s="35">
        <f>VLOOKUP(E4:E43,$B4:$C43,2,FALSE)</f>
        <v>0.3591550925925926</v>
      </c>
      <c r="J6" s="8">
        <f t="shared" si="0"/>
        <v>0.03436342592592595</v>
      </c>
      <c r="K6" s="19">
        <f>'LEG K'!K6+J6</f>
        <v>0.3658912037037037</v>
      </c>
      <c r="L6" s="11"/>
      <c r="M6" s="54">
        <v>3</v>
      </c>
      <c r="N6" s="54" t="s">
        <v>42</v>
      </c>
      <c r="O6" s="54" t="s">
        <v>87</v>
      </c>
      <c r="P6" s="55">
        <v>0.03021990740740743</v>
      </c>
      <c r="Q6" s="53"/>
      <c r="R6" s="54">
        <v>3</v>
      </c>
      <c r="S6" s="54" t="s">
        <v>69</v>
      </c>
      <c r="T6" s="55">
        <v>0.362650462962963</v>
      </c>
    </row>
    <row r="7" spans="2:20" ht="15">
      <c r="B7" s="61">
        <v>29</v>
      </c>
      <c r="C7" s="65">
        <v>0.362650462962963</v>
      </c>
      <c r="E7" s="79">
        <v>4</v>
      </c>
      <c r="F7" s="18" t="str">
        <f>'LEG A'!F7</f>
        <v>SHEPSHED MEN A</v>
      </c>
      <c r="G7" s="29" t="s">
        <v>448</v>
      </c>
      <c r="H7" s="19">
        <f>IF('LEG K'!I7&lt;'LEG K'!H2,'LEG K'!I7,'LEG K'!H2)</f>
        <v>0.33991898148148153</v>
      </c>
      <c r="I7" s="35">
        <f>VLOOKUP(E4:E43,$B4:$C43,2,FALSE)</f>
        <v>0.3728240740740741</v>
      </c>
      <c r="J7" s="8">
        <f t="shared" si="0"/>
        <v>0.032905092592592555</v>
      </c>
      <c r="K7" s="19">
        <f>'LEG K'!K7+J7</f>
        <v>0.38481481481481483</v>
      </c>
      <c r="L7" s="11"/>
      <c r="M7" s="54">
        <v>4</v>
      </c>
      <c r="N7" s="54" t="s">
        <v>57</v>
      </c>
      <c r="O7" s="54" t="s">
        <v>99</v>
      </c>
      <c r="P7" s="55">
        <v>0.030428240740740742</v>
      </c>
      <c r="Q7" s="53"/>
      <c r="R7" s="54">
        <v>4</v>
      </c>
      <c r="S7" s="54" t="s">
        <v>61</v>
      </c>
      <c r="T7" s="55">
        <v>0.3641898148148148</v>
      </c>
    </row>
    <row r="8" spans="2:20" ht="15">
      <c r="B8" s="61">
        <v>21</v>
      </c>
      <c r="C8" s="65">
        <v>0.3641898148148148</v>
      </c>
      <c r="E8" s="79">
        <v>5</v>
      </c>
      <c r="F8" s="18" t="str">
        <f>'LEG A'!F8</f>
        <v>SHEPSHED MEN B</v>
      </c>
      <c r="G8" s="29" t="s">
        <v>449</v>
      </c>
      <c r="H8" s="19">
        <f>IF('LEG K'!I8&lt;'LEG K'!H2,'LEG K'!I8,'LEG K'!H2)</f>
        <v>0.35831018518518515</v>
      </c>
      <c r="I8" s="35">
        <f>VLOOKUP(E4:E43,$B4:$C43,2,FALSE)</f>
        <v>0.3973263888888889</v>
      </c>
      <c r="J8" s="8">
        <f t="shared" si="0"/>
        <v>0.039016203703703733</v>
      </c>
      <c r="K8" s="19">
        <f>'LEG K'!K8+J8</f>
        <v>0.4664583333333333</v>
      </c>
      <c r="L8" s="11"/>
      <c r="M8" s="54">
        <v>5</v>
      </c>
      <c r="N8" s="54" t="s">
        <v>69</v>
      </c>
      <c r="O8" s="54" t="s">
        <v>472</v>
      </c>
      <c r="P8" s="55">
        <v>0.03185185185185185</v>
      </c>
      <c r="Q8" s="53"/>
      <c r="R8" s="54">
        <v>5</v>
      </c>
      <c r="S8" s="54" t="s">
        <v>45</v>
      </c>
      <c r="T8" s="55">
        <v>0.3658912037037037</v>
      </c>
    </row>
    <row r="9" spans="2:20" ht="15">
      <c r="B9" s="61">
        <v>16</v>
      </c>
      <c r="C9" s="65">
        <v>0.366099537037037</v>
      </c>
      <c r="E9" s="79">
        <v>6</v>
      </c>
      <c r="F9" s="18" t="str">
        <f>'LEG A'!F9</f>
        <v>SHEPSHED LADIES</v>
      </c>
      <c r="G9" s="29" t="s">
        <v>450</v>
      </c>
      <c r="H9" s="19">
        <f>IF('LEG K'!I9&lt;'LEG K'!H2,'LEG K'!I9,'LEG K'!H2)</f>
        <v>0.34149305555555554</v>
      </c>
      <c r="I9" s="35">
        <f>VLOOKUP(E4:E43,$B4:$C43,2,FALSE)</f>
        <v>0.3789236111111111</v>
      </c>
      <c r="J9" s="8">
        <f t="shared" si="0"/>
        <v>0.03743055555555558</v>
      </c>
      <c r="K9" s="19">
        <f>'LEG K'!K9+J9</f>
        <v>0.46883101851851855</v>
      </c>
      <c r="L9" s="11"/>
      <c r="M9" s="54">
        <v>6</v>
      </c>
      <c r="N9" s="54" t="s">
        <v>73</v>
      </c>
      <c r="O9" s="54" t="s">
        <v>476</v>
      </c>
      <c r="P9" s="55">
        <v>0.03221064814814811</v>
      </c>
      <c r="Q9" s="53"/>
      <c r="R9" s="54">
        <v>6</v>
      </c>
      <c r="S9" s="54" t="s">
        <v>52</v>
      </c>
      <c r="T9" s="55">
        <v>0.37408564814814815</v>
      </c>
    </row>
    <row r="10" spans="2:20" ht="15">
      <c r="B10" s="61">
        <v>33</v>
      </c>
      <c r="C10" s="65">
        <v>0.3701157407407407</v>
      </c>
      <c r="E10" s="79">
        <v>7</v>
      </c>
      <c r="F10" s="18" t="str">
        <f>'LEG A'!F10</f>
        <v>BARROW MEN A</v>
      </c>
      <c r="G10" s="29" t="s">
        <v>451</v>
      </c>
      <c r="H10" s="19">
        <f>IF('LEG K'!I10&lt;'LEG K'!H2,'LEG K'!I10,'LEG K'!H2)</f>
        <v>0.32493055555555556</v>
      </c>
      <c r="I10" s="35">
        <f>VLOOKUP(E4:E43,$B4:$C43,2,FALSE)</f>
        <v>0.35199074074074077</v>
      </c>
      <c r="J10" s="8">
        <f t="shared" si="0"/>
        <v>0.027060185185185215</v>
      </c>
      <c r="K10" s="19">
        <f>'LEG K'!K10+J10</f>
        <v>0.35199074074074077</v>
      </c>
      <c r="L10" s="11"/>
      <c r="M10" s="54">
        <v>7</v>
      </c>
      <c r="N10" s="54" t="s">
        <v>59</v>
      </c>
      <c r="O10" s="54" t="s">
        <v>462</v>
      </c>
      <c r="P10" s="55">
        <v>0.032719907407407434</v>
      </c>
      <c r="Q10" s="53"/>
      <c r="R10" s="54">
        <v>7</v>
      </c>
      <c r="S10" s="54" t="s">
        <v>73</v>
      </c>
      <c r="T10" s="55">
        <v>0.3757291666666666</v>
      </c>
    </row>
    <row r="11" spans="2:20" ht="15">
      <c r="B11" s="61">
        <v>14</v>
      </c>
      <c r="C11" s="65">
        <v>0.37016203703703704</v>
      </c>
      <c r="E11" s="79">
        <v>8</v>
      </c>
      <c r="F11" s="18" t="str">
        <f>'LEG A'!F11</f>
        <v>BARROW MEN B</v>
      </c>
      <c r="G11" s="29" t="s">
        <v>452</v>
      </c>
      <c r="H11" s="19">
        <f>IF('LEG K'!I11&lt;'LEG K'!H2,'LEG K'!I11,'LEG K'!H2)</f>
        <v>0.3438541666666666</v>
      </c>
      <c r="I11" s="35">
        <f>VLOOKUP(E4:E43,$B4:$C43,2,FALSE)</f>
        <v>0.38166666666666665</v>
      </c>
      <c r="J11" s="8">
        <f t="shared" si="0"/>
        <v>0.03781250000000003</v>
      </c>
      <c r="K11" s="19">
        <f>'LEG K'!K11+J11</f>
        <v>0.43858796296296293</v>
      </c>
      <c r="L11" s="11"/>
      <c r="M11" s="54">
        <v>8</v>
      </c>
      <c r="N11" s="54" t="s">
        <v>46</v>
      </c>
      <c r="O11" s="54" t="s">
        <v>448</v>
      </c>
      <c r="P11" s="55">
        <v>0.032905092592592555</v>
      </c>
      <c r="Q11" s="53"/>
      <c r="R11" s="54">
        <v>8</v>
      </c>
      <c r="S11" s="54" t="s">
        <v>57</v>
      </c>
      <c r="T11" s="55">
        <v>0.37707175925925923</v>
      </c>
    </row>
    <row r="12" spans="2:20" ht="15">
      <c r="B12" s="61">
        <v>18</v>
      </c>
      <c r="C12" s="65">
        <v>0.3718171296296296</v>
      </c>
      <c r="E12" s="79">
        <v>9</v>
      </c>
      <c r="F12" s="18" t="str">
        <f>'LEG A'!F12</f>
        <v>BARROW LADIES</v>
      </c>
      <c r="G12" s="29" t="s">
        <v>453</v>
      </c>
      <c r="H12" s="19">
        <f>IF('LEG K'!I12&lt;'LEG K'!H2,'LEG K'!I12,'LEG K'!H2)</f>
        <v>0.34616898148148145</v>
      </c>
      <c r="I12" s="35">
        <f>VLOOKUP(E4:E43,$B4:$C43,2,FALSE)</f>
        <v>0.3998726851851852</v>
      </c>
      <c r="J12" s="8">
        <f t="shared" si="0"/>
        <v>0.05370370370370375</v>
      </c>
      <c r="K12" s="19">
        <f>'LEG K'!K12+J12</f>
        <v>0.4627199074074074</v>
      </c>
      <c r="L12" s="11"/>
      <c r="M12" s="54">
        <v>9</v>
      </c>
      <c r="N12" s="54" t="s">
        <v>75</v>
      </c>
      <c r="O12" s="54" t="s">
        <v>461</v>
      </c>
      <c r="P12" s="55">
        <v>0.033113425925925866</v>
      </c>
      <c r="Q12" s="53"/>
      <c r="R12" s="54">
        <v>9</v>
      </c>
      <c r="S12" s="54" t="s">
        <v>46</v>
      </c>
      <c r="T12" s="55">
        <v>0.38481481481481483</v>
      </c>
    </row>
    <row r="13" spans="2:20" ht="15">
      <c r="B13" s="61">
        <v>19</v>
      </c>
      <c r="C13" s="65">
        <v>0.371875</v>
      </c>
      <c r="E13" s="79">
        <v>10</v>
      </c>
      <c r="F13" s="18" t="str">
        <f>'LEG A'!F13</f>
        <v>HARBOROUGH MIXED A</v>
      </c>
      <c r="G13" s="29" t="s">
        <v>454</v>
      </c>
      <c r="H13" s="19">
        <f>IF('LEG K'!I13&lt;'LEG K'!H2,'LEG K'!I13,'LEG K'!H2)</f>
        <v>0.339537037037037</v>
      </c>
      <c r="I13" s="35">
        <f>VLOOKUP(E4:E43,$B4:$C43,2,FALSE)</f>
        <v>0.3740856481481481</v>
      </c>
      <c r="J13" s="8">
        <f t="shared" si="0"/>
        <v>0.03454861111111107</v>
      </c>
      <c r="K13" s="19">
        <f>'LEG K'!K13+J13</f>
        <v>0.37408564814814815</v>
      </c>
      <c r="L13" s="11"/>
      <c r="M13" s="54">
        <v>10</v>
      </c>
      <c r="N13" s="54" t="s">
        <v>61</v>
      </c>
      <c r="O13" s="54" t="s">
        <v>464</v>
      </c>
      <c r="P13" s="55">
        <v>0.033414351851851876</v>
      </c>
      <c r="Q13" s="53"/>
      <c r="R13" s="54">
        <v>10</v>
      </c>
      <c r="S13" s="54" t="s">
        <v>59</v>
      </c>
      <c r="T13" s="55">
        <v>0.3952083333333334</v>
      </c>
    </row>
    <row r="14" spans="2:20" ht="15">
      <c r="B14" s="61">
        <v>4</v>
      </c>
      <c r="C14" s="65">
        <v>0.3728240740740741</v>
      </c>
      <c r="E14" s="79">
        <v>11</v>
      </c>
      <c r="F14" s="18" t="str">
        <f>'LEG A'!F14</f>
        <v>HARBOROUGH MIXED B</v>
      </c>
      <c r="G14" s="29" t="s">
        <v>455</v>
      </c>
      <c r="H14" s="19">
        <f>IF('LEG K'!I14&lt;'LEG K'!H2,'LEG K'!I14,'LEG K'!H2)</f>
        <v>0.3408217592592593</v>
      </c>
      <c r="I14" s="35">
        <f>VLOOKUP(E4:E43,$B4:$C43,2,FALSE)</f>
        <v>0.38013888888888886</v>
      </c>
      <c r="J14" s="8">
        <f t="shared" si="0"/>
        <v>0.03931712962962958</v>
      </c>
      <c r="K14" s="19">
        <f>'LEG K'!K14+J14</f>
        <v>0.4373842592592593</v>
      </c>
      <c r="L14" s="11"/>
      <c r="M14" s="54">
        <v>11</v>
      </c>
      <c r="N14" s="54" t="s">
        <v>54</v>
      </c>
      <c r="O14" s="54" t="s">
        <v>456</v>
      </c>
      <c r="P14" s="55">
        <v>0.034293981481481495</v>
      </c>
      <c r="Q14" s="53"/>
      <c r="R14" s="54">
        <v>11</v>
      </c>
      <c r="S14" s="54" t="s">
        <v>62</v>
      </c>
      <c r="T14" s="55">
        <v>0.40493055555555557</v>
      </c>
    </row>
    <row r="15" spans="2:20" ht="15">
      <c r="B15" s="61">
        <v>12</v>
      </c>
      <c r="C15" s="65">
        <v>0.37395833333333334</v>
      </c>
      <c r="E15" s="79">
        <v>12</v>
      </c>
      <c r="F15" s="18" t="str">
        <f>'LEG A'!F15</f>
        <v>OWLS MEN</v>
      </c>
      <c r="G15" s="29" t="s">
        <v>456</v>
      </c>
      <c r="H15" s="19">
        <f>IF('LEG K'!I15&lt;'LEG K'!H2,'LEG K'!I15,'LEG K'!H2)</f>
        <v>0.33966435185185184</v>
      </c>
      <c r="I15" s="35">
        <f>VLOOKUP(E4:E43,$B4:$C43,2,FALSE)</f>
        <v>0.37395833333333334</v>
      </c>
      <c r="J15" s="8">
        <f t="shared" si="0"/>
        <v>0.034293981481481495</v>
      </c>
      <c r="K15" s="19">
        <f>'LEG K'!K15+J15</f>
        <v>0.4200231481481482</v>
      </c>
      <c r="L15" s="11"/>
      <c r="M15" s="54">
        <v>12</v>
      </c>
      <c r="N15" s="54" t="s">
        <v>45</v>
      </c>
      <c r="O15" s="54" t="s">
        <v>447</v>
      </c>
      <c r="P15" s="55">
        <v>0.03436342592592595</v>
      </c>
      <c r="Q15" s="53"/>
      <c r="R15" s="54">
        <v>12</v>
      </c>
      <c r="S15" s="54" t="s">
        <v>56</v>
      </c>
      <c r="T15" s="55">
        <v>0.4123495370370371</v>
      </c>
    </row>
    <row r="16" spans="2:20" ht="15">
      <c r="B16" s="61">
        <v>10</v>
      </c>
      <c r="C16" s="65">
        <v>0.3740856481481481</v>
      </c>
      <c r="E16" s="79">
        <v>13</v>
      </c>
      <c r="F16" s="18" t="str">
        <f>'LEG A'!F16</f>
        <v>OWLS MIXED</v>
      </c>
      <c r="G16" s="29" t="s">
        <v>457</v>
      </c>
      <c r="H16" s="19">
        <f>IF('LEG K'!I16&lt;'LEG K'!H2,'LEG K'!I16,'LEG K'!H2)</f>
        <v>0.3585763888888889</v>
      </c>
      <c r="I16" s="35">
        <f>VLOOKUP(E4:E43,$B4:$C43,2,FALSE)</f>
        <v>0.40401620370370367</v>
      </c>
      <c r="J16" s="8">
        <f t="shared" si="0"/>
        <v>0.045439814814814794</v>
      </c>
      <c r="K16" s="19">
        <f>'LEG K'!K16+J16</f>
        <v>0.5010763888888888</v>
      </c>
      <c r="L16" s="11"/>
      <c r="M16" s="54">
        <v>13</v>
      </c>
      <c r="N16" s="54" t="s">
        <v>64</v>
      </c>
      <c r="O16" s="54" t="s">
        <v>467</v>
      </c>
      <c r="P16" s="55">
        <v>0.03452546296296288</v>
      </c>
      <c r="Q16" s="53"/>
      <c r="R16" s="54">
        <v>13</v>
      </c>
      <c r="S16" s="54" t="s">
        <v>43</v>
      </c>
      <c r="T16" s="55">
        <v>0.41552083333333334</v>
      </c>
    </row>
    <row r="17" spans="2:20" ht="15">
      <c r="B17" s="61">
        <v>22</v>
      </c>
      <c r="C17" s="65">
        <v>0.37421296296296297</v>
      </c>
      <c r="E17" s="79">
        <v>14</v>
      </c>
      <c r="F17" s="18" t="str">
        <f>'LEG A'!F17</f>
        <v>ROADHOGGS MEN</v>
      </c>
      <c r="G17" s="29" t="s">
        <v>458</v>
      </c>
      <c r="H17" s="19">
        <f>IF('LEG K'!I17&lt;'LEG K'!H2,'LEG K'!I17,'LEG K'!H2)</f>
        <v>0.34141203703703704</v>
      </c>
      <c r="I17" s="35">
        <f>VLOOKUP(E4:E43,$B4:$C43,2,FALSE)</f>
        <v>0.37016203703703704</v>
      </c>
      <c r="J17" s="8">
        <f t="shared" si="0"/>
        <v>0.028749999999999998</v>
      </c>
      <c r="K17" s="19">
        <f>'LEG K'!K17+J17</f>
        <v>0.4123495370370371</v>
      </c>
      <c r="L17" s="11"/>
      <c r="M17" s="54">
        <v>14</v>
      </c>
      <c r="N17" s="54" t="s">
        <v>52</v>
      </c>
      <c r="O17" s="54" t="s">
        <v>454</v>
      </c>
      <c r="P17" s="55">
        <v>0.03454861111111107</v>
      </c>
      <c r="Q17" s="53"/>
      <c r="R17" s="54">
        <v>14</v>
      </c>
      <c r="S17" s="54" t="s">
        <v>64</v>
      </c>
      <c r="T17" s="55">
        <v>0.4177662037037037</v>
      </c>
    </row>
    <row r="18" spans="2:20" ht="15">
      <c r="B18" s="61">
        <v>27</v>
      </c>
      <c r="C18" s="65">
        <v>0.37493055555555554</v>
      </c>
      <c r="E18" s="79">
        <v>15</v>
      </c>
      <c r="F18" s="18" t="str">
        <f>'LEG A'!F18</f>
        <v>WREAKE MEN</v>
      </c>
      <c r="G18" s="29" t="s">
        <v>459</v>
      </c>
      <c r="H18" s="19">
        <f>IF('LEG K'!I18&lt;'LEG K'!H2,'LEG K'!I18,'LEG K'!H2)</f>
        <v>0.3405092592592593</v>
      </c>
      <c r="I18" s="35">
        <f>VLOOKUP(E4:E43,$B4:$C43,2,FALSE)</f>
        <v>0.3779166666666667</v>
      </c>
      <c r="J18" s="8">
        <f t="shared" si="0"/>
        <v>0.03740740740740739</v>
      </c>
      <c r="K18" s="19">
        <f>'LEG K'!K18+J18</f>
        <v>0.41552083333333334</v>
      </c>
      <c r="L18" s="11"/>
      <c r="M18" s="54">
        <v>15</v>
      </c>
      <c r="N18" s="54" t="s">
        <v>62</v>
      </c>
      <c r="O18" s="54" t="s">
        <v>465</v>
      </c>
      <c r="P18" s="55">
        <v>0.03534722222222225</v>
      </c>
      <c r="Q18" s="53"/>
      <c r="R18" s="54">
        <v>15</v>
      </c>
      <c r="S18" s="54" t="s">
        <v>54</v>
      </c>
      <c r="T18" s="55">
        <v>0.4200231481481482</v>
      </c>
    </row>
    <row r="19" spans="2:20" ht="15">
      <c r="B19" s="61">
        <v>15</v>
      </c>
      <c r="C19" s="65">
        <v>0.3779166666666667</v>
      </c>
      <c r="E19" s="79">
        <v>16</v>
      </c>
      <c r="F19" s="18" t="str">
        <f>'LEG A'!F19</f>
        <v>WREAKE MIXED A</v>
      </c>
      <c r="G19" s="29" t="s">
        <v>99</v>
      </c>
      <c r="H19" s="19">
        <f>IF('LEG K'!I19&lt;'LEG K'!H2,'LEG K'!I19,'LEG K'!H2)</f>
        <v>0.3356712962962963</v>
      </c>
      <c r="I19" s="35">
        <f>VLOOKUP(E4:E43,$B4:$C43,2,FALSE)</f>
        <v>0.366099537037037</v>
      </c>
      <c r="J19" s="8">
        <f t="shared" si="0"/>
        <v>0.030428240740740742</v>
      </c>
      <c r="K19" s="19">
        <f>'LEG K'!K19+J19</f>
        <v>0.37707175925925923</v>
      </c>
      <c r="L19" s="11"/>
      <c r="M19" s="54">
        <v>16</v>
      </c>
      <c r="N19" s="54" t="s">
        <v>67</v>
      </c>
      <c r="O19" s="54" t="s">
        <v>470</v>
      </c>
      <c r="P19" s="55">
        <v>0.03726851851851848</v>
      </c>
      <c r="Q19" s="53"/>
      <c r="R19" s="54">
        <v>16</v>
      </c>
      <c r="S19" s="54" t="s">
        <v>75</v>
      </c>
      <c r="T19" s="55">
        <v>0.42784722222222216</v>
      </c>
    </row>
    <row r="20" spans="2:20" ht="15">
      <c r="B20" s="61">
        <v>6</v>
      </c>
      <c r="C20" s="65">
        <v>0.3789236111111111</v>
      </c>
      <c r="E20" s="79">
        <v>17</v>
      </c>
      <c r="F20" s="18" t="str">
        <f>'LEG A'!F20</f>
        <v>WREAKE MIXED B</v>
      </c>
      <c r="G20" s="29" t="s">
        <v>460</v>
      </c>
      <c r="H20" s="19">
        <f>IF('LEG K'!I20&lt;'LEG K'!H2,'LEG K'!I20,'LEG K'!H2)</f>
        <v>0.3428703703703704</v>
      </c>
      <c r="I20" s="35">
        <f>VLOOKUP(E4:E43,$B4:$C43,2,FALSE)</f>
        <v>0.39221064814814816</v>
      </c>
      <c r="J20" s="8">
        <f t="shared" si="0"/>
        <v>0.049340277777777775</v>
      </c>
      <c r="K20" s="19">
        <f>'LEG K'!K20+J20</f>
        <v>0.5058680555555556</v>
      </c>
      <c r="L20" s="11"/>
      <c r="M20" s="54">
        <v>17</v>
      </c>
      <c r="N20" s="54" t="s">
        <v>43</v>
      </c>
      <c r="O20" s="54" t="s">
        <v>459</v>
      </c>
      <c r="P20" s="55">
        <v>0.03740740740740739</v>
      </c>
      <c r="Q20" s="53"/>
      <c r="R20" s="54">
        <v>17</v>
      </c>
      <c r="S20" s="54" t="s">
        <v>72</v>
      </c>
      <c r="T20" s="55">
        <v>0.43153935185185194</v>
      </c>
    </row>
    <row r="21" spans="2:20" ht="15">
      <c r="B21" s="61">
        <v>32</v>
      </c>
      <c r="C21" s="65">
        <v>0.3798842592592593</v>
      </c>
      <c r="E21" s="79">
        <v>18</v>
      </c>
      <c r="F21" s="18" t="str">
        <f>'LEG A'!F21</f>
        <v>FLECKNY KIBWRTH MIX</v>
      </c>
      <c r="G21" s="29" t="s">
        <v>461</v>
      </c>
      <c r="H21" s="19">
        <f>IF('LEG K'!I21&lt;'LEG K'!H2,'LEG K'!I21,'LEG K'!H2)</f>
        <v>0.33870370370370373</v>
      </c>
      <c r="I21" s="35">
        <f>VLOOKUP(E4:E43,$B4:$C43,2,FALSE)</f>
        <v>0.3718171296296296</v>
      </c>
      <c r="J21" s="8">
        <f t="shared" si="0"/>
        <v>0.033113425925925866</v>
      </c>
      <c r="K21" s="19">
        <f>'LEG K'!K21+J21</f>
        <v>0.42784722222222216</v>
      </c>
      <c r="L21" s="11"/>
      <c r="M21" s="54">
        <v>18</v>
      </c>
      <c r="N21" s="54" t="s">
        <v>48</v>
      </c>
      <c r="O21" s="54" t="s">
        <v>450</v>
      </c>
      <c r="P21" s="55">
        <v>0.03743055555555558</v>
      </c>
      <c r="Q21" s="53"/>
      <c r="R21" s="54">
        <v>18</v>
      </c>
      <c r="S21" s="54" t="s">
        <v>67</v>
      </c>
      <c r="T21" s="55">
        <v>0.4319444444444445</v>
      </c>
    </row>
    <row r="22" spans="2:20" ht="15">
      <c r="B22" s="61">
        <v>11</v>
      </c>
      <c r="C22" s="65">
        <v>0.38013888888888886</v>
      </c>
      <c r="E22" s="79">
        <v>19</v>
      </c>
      <c r="F22" s="18" t="str">
        <f>'LEG A'!F22</f>
        <v>WEST END MIXED A</v>
      </c>
      <c r="G22" s="29" t="s">
        <v>462</v>
      </c>
      <c r="H22" s="19">
        <f>IF('LEG K'!I22&lt;'LEG K'!H2,'LEG K'!I22,'LEG K'!H2)</f>
        <v>0.3391550925925926</v>
      </c>
      <c r="I22" s="35">
        <f>VLOOKUP(E4:E43,$B4:$C43,2,FALSE)</f>
        <v>0.371875</v>
      </c>
      <c r="J22" s="8">
        <f t="shared" si="0"/>
        <v>0.032719907407407434</v>
      </c>
      <c r="K22" s="19">
        <f>'LEG K'!K22+J22</f>
        <v>0.3952083333333334</v>
      </c>
      <c r="L22" s="11"/>
      <c r="M22" s="54">
        <v>19</v>
      </c>
      <c r="N22" s="54" t="s">
        <v>50</v>
      </c>
      <c r="O22" s="54" t="s">
        <v>452</v>
      </c>
      <c r="P22" s="55">
        <v>0.03781250000000003</v>
      </c>
      <c r="Q22" s="53"/>
      <c r="R22" s="54">
        <v>19</v>
      </c>
      <c r="S22" s="54" t="s">
        <v>70</v>
      </c>
      <c r="T22" s="55">
        <v>0.4342592592592593</v>
      </c>
    </row>
    <row r="23" spans="2:20" ht="15">
      <c r="B23" s="61">
        <v>31</v>
      </c>
      <c r="C23" s="65">
        <v>0.38068287037037035</v>
      </c>
      <c r="E23" s="79">
        <v>20</v>
      </c>
      <c r="F23" s="18" t="str">
        <f>'LEG A'!F23</f>
        <v>WEST END MIXED B</v>
      </c>
      <c r="G23" s="29" t="s">
        <v>463</v>
      </c>
      <c r="H23" s="19">
        <f>IF('LEG K'!I23&lt;'LEG K'!H2,'LEG K'!I23,'LEG K'!H2)</f>
        <v>0.3481134259259259</v>
      </c>
      <c r="I23" s="35">
        <f>VLOOKUP(E4:E43,$B4:$C43,2,FALSE)</f>
        <v>0.39548611111111115</v>
      </c>
      <c r="J23" s="8">
        <f t="shared" si="0"/>
        <v>0.047372685185185226</v>
      </c>
      <c r="K23" s="19">
        <f>'LEG K'!K23+J23</f>
        <v>0.4766782407407408</v>
      </c>
      <c r="L23" s="11"/>
      <c r="M23" s="54">
        <v>20</v>
      </c>
      <c r="N23" s="54" t="s">
        <v>71</v>
      </c>
      <c r="O23" s="54" t="s">
        <v>474</v>
      </c>
      <c r="P23" s="55">
        <v>0.03865740740740742</v>
      </c>
      <c r="Q23" s="53"/>
      <c r="R23" s="54">
        <v>20</v>
      </c>
      <c r="S23" s="54" t="s">
        <v>53</v>
      </c>
      <c r="T23" s="55">
        <v>0.4373842592592593</v>
      </c>
    </row>
    <row r="24" spans="2:20" ht="15">
      <c r="B24" s="61">
        <v>8</v>
      </c>
      <c r="C24" s="65">
        <v>0.38166666666666665</v>
      </c>
      <c r="E24" s="79">
        <v>21</v>
      </c>
      <c r="F24" s="18" t="str">
        <f>'LEG A'!F24</f>
        <v>HUNCOTE MEN A</v>
      </c>
      <c r="G24" s="29" t="s">
        <v>464</v>
      </c>
      <c r="H24" s="19">
        <f>IF('LEG K'!I24&lt;'LEG K'!H2,'LEG K'!I24,'LEG K'!H2)</f>
        <v>0.33077546296296295</v>
      </c>
      <c r="I24" s="35">
        <f>VLOOKUP(E4:E43,$B4:$C43,2,FALSE)</f>
        <v>0.3641898148148148</v>
      </c>
      <c r="J24" s="8">
        <f t="shared" si="0"/>
        <v>0.033414351851851876</v>
      </c>
      <c r="K24" s="19">
        <f>'LEG K'!K24+J24</f>
        <v>0.3641898148148148</v>
      </c>
      <c r="L24" s="11"/>
      <c r="M24" s="54">
        <v>21</v>
      </c>
      <c r="N24" s="54" t="s">
        <v>72</v>
      </c>
      <c r="O24" s="54" t="s">
        <v>475</v>
      </c>
      <c r="P24" s="55">
        <v>0.03877314814814814</v>
      </c>
      <c r="Q24" s="53"/>
      <c r="R24" s="54">
        <v>21</v>
      </c>
      <c r="S24" s="54" t="s">
        <v>50</v>
      </c>
      <c r="T24" s="55">
        <v>0.43858796296296293</v>
      </c>
    </row>
    <row r="25" spans="2:20" ht="15">
      <c r="B25" s="61">
        <v>24</v>
      </c>
      <c r="C25" s="65">
        <v>0.3818171296296296</v>
      </c>
      <c r="E25" s="79">
        <v>22</v>
      </c>
      <c r="F25" s="18" t="str">
        <f>'LEG A'!F25</f>
        <v>HUNCOTE MEN B</v>
      </c>
      <c r="G25" s="29" t="s">
        <v>465</v>
      </c>
      <c r="H25" s="19">
        <f>IF('LEG K'!I25&lt;'LEG K'!H2,'LEG K'!I25,'LEG K'!H2)</f>
        <v>0.3388657407407407</v>
      </c>
      <c r="I25" s="35">
        <f>VLOOKUP(E4:E43,$B4:$C43,2,FALSE)</f>
        <v>0.37421296296296297</v>
      </c>
      <c r="J25" s="8">
        <f t="shared" si="0"/>
        <v>0.03534722222222225</v>
      </c>
      <c r="K25" s="19">
        <f>'LEG K'!K25+J25</f>
        <v>0.40493055555555557</v>
      </c>
      <c r="L25" s="11"/>
      <c r="M25" s="54">
        <v>22</v>
      </c>
      <c r="N25" s="54" t="s">
        <v>63</v>
      </c>
      <c r="O25" s="54" t="s">
        <v>466</v>
      </c>
      <c r="P25" s="55">
        <v>0.03892361111111109</v>
      </c>
      <c r="Q25" s="53"/>
      <c r="R25" s="54">
        <v>22</v>
      </c>
      <c r="S25" s="54" t="s">
        <v>63</v>
      </c>
      <c r="T25" s="55">
        <v>0.4438888888888889</v>
      </c>
    </row>
    <row r="26" spans="2:20" ht="15">
      <c r="B26" s="61">
        <v>25</v>
      </c>
      <c r="C26" s="65">
        <v>0.38302083333333337</v>
      </c>
      <c r="E26" s="79">
        <v>23</v>
      </c>
      <c r="F26" s="18" t="str">
        <f>'LEG A'!F26</f>
        <v>HUNCOTE LADIES</v>
      </c>
      <c r="G26" s="29" t="s">
        <v>466</v>
      </c>
      <c r="H26" s="19">
        <f>IF('LEG K'!I26&lt;'LEG K'!H2,'LEG K'!I26,'LEG K'!H2)</f>
        <v>0.34479166666666666</v>
      </c>
      <c r="I26" s="35">
        <f>VLOOKUP(E4:E43,$B4:$C43,2,FALSE)</f>
        <v>0.38371527777777775</v>
      </c>
      <c r="J26" s="8">
        <f t="shared" si="0"/>
        <v>0.03892361111111109</v>
      </c>
      <c r="K26" s="19">
        <f>'LEG K'!K26+J26</f>
        <v>0.4438888888888889</v>
      </c>
      <c r="L26" s="11"/>
      <c r="M26" s="54">
        <v>23</v>
      </c>
      <c r="N26" s="54" t="s">
        <v>47</v>
      </c>
      <c r="O26" s="54" t="s">
        <v>449</v>
      </c>
      <c r="P26" s="55">
        <v>0.039016203703703733</v>
      </c>
      <c r="Q26" s="53"/>
      <c r="R26" s="54">
        <v>23</v>
      </c>
      <c r="S26" s="54" t="s">
        <v>65</v>
      </c>
      <c r="T26" s="55">
        <v>0.4486111111111112</v>
      </c>
    </row>
    <row r="27" spans="2:20" ht="15">
      <c r="B27" s="61">
        <v>23</v>
      </c>
      <c r="C27" s="65">
        <v>0.38371527777777775</v>
      </c>
      <c r="E27" s="79">
        <v>24</v>
      </c>
      <c r="F27" s="18" t="str">
        <f>'LEG A'!F27</f>
        <v>BIRSTALL MEN</v>
      </c>
      <c r="G27" s="29" t="s">
        <v>467</v>
      </c>
      <c r="H27" s="19">
        <f>IF('LEG K'!I27&lt;'LEG K'!H2,'LEG K'!I27,'LEG K'!H2)</f>
        <v>0.3472916666666667</v>
      </c>
      <c r="I27" s="35">
        <f>VLOOKUP(E4:E43,$B4:$C43,2,FALSE)</f>
        <v>0.3818171296296296</v>
      </c>
      <c r="J27" s="8">
        <f t="shared" si="0"/>
        <v>0.03452546296296288</v>
      </c>
      <c r="K27" s="19">
        <f>'LEG K'!K27+J27</f>
        <v>0.4177662037037037</v>
      </c>
      <c r="L27" s="11"/>
      <c r="M27" s="54">
        <v>24</v>
      </c>
      <c r="N27" s="54" t="s">
        <v>53</v>
      </c>
      <c r="O27" s="54" t="s">
        <v>455</v>
      </c>
      <c r="P27" s="55">
        <v>0.03931712962962958</v>
      </c>
      <c r="Q27" s="53"/>
      <c r="R27" s="54">
        <v>24</v>
      </c>
      <c r="S27" s="54" t="s">
        <v>51</v>
      </c>
      <c r="T27" s="55">
        <v>0.4627199074074074</v>
      </c>
    </row>
    <row r="28" spans="2:20" ht="15">
      <c r="B28" s="61">
        <v>30</v>
      </c>
      <c r="C28" s="65">
        <v>0.38418981481481485</v>
      </c>
      <c r="E28" s="79">
        <v>25</v>
      </c>
      <c r="F28" s="18" t="str">
        <f>'LEG A'!F28</f>
        <v>BIRSTALL LADIES</v>
      </c>
      <c r="G28" s="29" t="s">
        <v>468</v>
      </c>
      <c r="H28" s="19">
        <f>IF('LEG K'!I28&lt;'LEG K'!H2,'LEG K'!I28,'LEG K'!H2)</f>
        <v>0.33817129629629633</v>
      </c>
      <c r="I28" s="35">
        <f>VLOOKUP(E4:E43,$B4:$C43,2,FALSE)</f>
        <v>0.38302083333333337</v>
      </c>
      <c r="J28" s="8">
        <f t="shared" si="0"/>
        <v>0.044849537037037035</v>
      </c>
      <c r="K28" s="19">
        <f>'LEG K'!K28+J28</f>
        <v>0.4486111111111112</v>
      </c>
      <c r="L28" s="11"/>
      <c r="M28" s="54">
        <v>25</v>
      </c>
      <c r="N28" s="54" t="s">
        <v>74</v>
      </c>
      <c r="O28" s="54" t="s">
        <v>477</v>
      </c>
      <c r="P28" s="55">
        <v>0.0430902777777778</v>
      </c>
      <c r="Q28" s="53"/>
      <c r="R28" s="54">
        <v>25</v>
      </c>
      <c r="S28" s="54" t="s">
        <v>71</v>
      </c>
      <c r="T28" s="55">
        <v>0.4661226851851852</v>
      </c>
    </row>
    <row r="29" spans="2:20" ht="15">
      <c r="B29" s="61">
        <v>34</v>
      </c>
      <c r="C29" s="65">
        <v>0.38721064814814815</v>
      </c>
      <c r="E29" s="79">
        <v>26</v>
      </c>
      <c r="F29" s="18" t="str">
        <f>'LEG A'!F29</f>
        <v>BIRSTALL MIXED</v>
      </c>
      <c r="G29" s="29" t="s">
        <v>469</v>
      </c>
      <c r="H29" s="19">
        <f>IF('LEG K'!I29&lt;'LEG K'!H2,'LEG K'!I29,'LEG K'!H2)</f>
        <v>0.34503472222222226</v>
      </c>
      <c r="I29" s="35">
        <f>VLOOKUP(E4:E43,$B4:$C43,2,FALSE)</f>
        <v>0.39383101851851854</v>
      </c>
      <c r="J29" s="8">
        <f t="shared" si="0"/>
        <v>0.04879629629629628</v>
      </c>
      <c r="K29" s="19">
        <f>'LEG K'!K29+J29</f>
        <v>0.48620370370370375</v>
      </c>
      <c r="L29" s="11"/>
      <c r="M29" s="54">
        <v>26</v>
      </c>
      <c r="N29" s="54" t="s">
        <v>70</v>
      </c>
      <c r="O29" s="54" t="s">
        <v>473</v>
      </c>
      <c r="P29" s="55">
        <v>0.04468750000000005</v>
      </c>
      <c r="Q29" s="53"/>
      <c r="R29" s="54">
        <v>26</v>
      </c>
      <c r="S29" s="54" t="s">
        <v>47</v>
      </c>
      <c r="T29" s="55">
        <v>0.4664583333333333</v>
      </c>
    </row>
    <row r="30" spans="2:20" ht="15">
      <c r="B30" s="61">
        <v>17</v>
      </c>
      <c r="C30" s="65">
        <v>0.39221064814814816</v>
      </c>
      <c r="E30" s="79">
        <v>27</v>
      </c>
      <c r="F30" s="18" t="str">
        <f>'LEG A'!F30</f>
        <v>DESFORD MEN</v>
      </c>
      <c r="G30" s="29" t="s">
        <v>470</v>
      </c>
      <c r="H30" s="19">
        <f>IF('LEG K'!I30&lt;'LEG K'!H2,'LEG K'!I30,'LEG K'!H2)</f>
        <v>0.33766203703703707</v>
      </c>
      <c r="I30" s="35">
        <f>VLOOKUP(E4:E43,$B4:$C43,2,FALSE)</f>
        <v>0.37493055555555554</v>
      </c>
      <c r="J30" s="8">
        <f t="shared" si="0"/>
        <v>0.03726851851851848</v>
      </c>
      <c r="K30" s="19">
        <f>'LEG K'!K30+J30</f>
        <v>0.4319444444444445</v>
      </c>
      <c r="L30" s="11"/>
      <c r="M30" s="54">
        <v>27</v>
      </c>
      <c r="N30" s="54" t="s">
        <v>65</v>
      </c>
      <c r="O30" s="54" t="s">
        <v>468</v>
      </c>
      <c r="P30" s="55">
        <v>0.044849537037037035</v>
      </c>
      <c r="Q30" s="53"/>
      <c r="R30" s="54">
        <v>27</v>
      </c>
      <c r="S30" s="54" t="s">
        <v>48</v>
      </c>
      <c r="T30" s="55">
        <v>0.46883101851851855</v>
      </c>
    </row>
    <row r="31" spans="2:20" ht="15">
      <c r="B31" s="61">
        <v>26</v>
      </c>
      <c r="C31" s="65">
        <v>0.39383101851851854</v>
      </c>
      <c r="E31" s="79">
        <v>28</v>
      </c>
      <c r="F31" s="18" t="str">
        <f>'LEG A'!F31</f>
        <v>DESFORD MIXED</v>
      </c>
      <c r="G31" s="29" t="s">
        <v>471</v>
      </c>
      <c r="H31" s="19">
        <f>IF('LEG K'!I31&lt;'LEG K'!H2,'LEG K'!I31,'LEG K'!H2)</f>
        <v>0.35310185185185183</v>
      </c>
      <c r="I31" s="35">
        <f>VLOOKUP(E4:E43,$B4:$C43,2,FALSE)</f>
        <v>0.4033217592592593</v>
      </c>
      <c r="J31" s="8">
        <f t="shared" si="0"/>
        <v>0.05021990740740745</v>
      </c>
      <c r="K31" s="19">
        <f>'LEG K'!K31+J31</f>
        <v>0.5390277777777779</v>
      </c>
      <c r="L31" s="11"/>
      <c r="M31" s="54">
        <v>28</v>
      </c>
      <c r="N31" s="54" t="s">
        <v>55</v>
      </c>
      <c r="O31" s="54" t="s">
        <v>457</v>
      </c>
      <c r="P31" s="55">
        <v>0.045439814814814794</v>
      </c>
      <c r="Q31" s="53"/>
      <c r="R31" s="54">
        <v>28</v>
      </c>
      <c r="S31" s="54" t="s">
        <v>60</v>
      </c>
      <c r="T31" s="55">
        <v>0.4766782407407408</v>
      </c>
    </row>
    <row r="32" spans="2:20" ht="15">
      <c r="B32" s="62">
        <v>2</v>
      </c>
      <c r="C32" s="65">
        <v>0.39490740740740743</v>
      </c>
      <c r="E32" s="79">
        <v>29</v>
      </c>
      <c r="F32" s="18" t="str">
        <f>'LEG A'!F32</f>
        <v>LEICESTER TRI MEN A</v>
      </c>
      <c r="G32" s="29" t="s">
        <v>472</v>
      </c>
      <c r="H32" s="19">
        <f>IF('LEG K'!I32&lt;'LEG K'!H2,'LEG K'!I32,'LEG K'!H2)</f>
        <v>0.33079861111111114</v>
      </c>
      <c r="I32" s="35">
        <f>VLOOKUP(E4:E43,$B4:$C43,2,FALSE)</f>
        <v>0.362650462962963</v>
      </c>
      <c r="J32" s="8">
        <f t="shared" si="0"/>
        <v>0.03185185185185185</v>
      </c>
      <c r="K32" s="19">
        <f>'LEG K'!K32+J32</f>
        <v>0.362650462962963</v>
      </c>
      <c r="L32" s="11"/>
      <c r="M32" s="54">
        <v>29</v>
      </c>
      <c r="N32" s="54" t="s">
        <v>60</v>
      </c>
      <c r="O32" s="54" t="s">
        <v>463</v>
      </c>
      <c r="P32" s="55">
        <v>0.047372685185185226</v>
      </c>
      <c r="R32" s="54">
        <v>29</v>
      </c>
      <c r="S32" s="54" t="s">
        <v>66</v>
      </c>
      <c r="T32" s="55">
        <v>0.48620370370370375</v>
      </c>
    </row>
    <row r="33" spans="2:20" ht="15">
      <c r="B33" s="62">
        <v>20</v>
      </c>
      <c r="C33" s="65">
        <v>0.39548611111111115</v>
      </c>
      <c r="E33" s="79">
        <v>30</v>
      </c>
      <c r="F33" s="18" t="str">
        <f>'LEG A'!F33</f>
        <v>LEICESTER TRI MEN B</v>
      </c>
      <c r="G33" s="29" t="s">
        <v>473</v>
      </c>
      <c r="H33" s="19">
        <f>IF('LEG K'!I33&lt;'LEG K'!H2,'LEG K'!I33,'LEG K'!H2)</f>
        <v>0.3395023148148148</v>
      </c>
      <c r="I33" s="35">
        <f>VLOOKUP(E4:E43,$B4:$C43,2,FALSE)</f>
        <v>0.38418981481481485</v>
      </c>
      <c r="J33" s="8">
        <f t="shared" si="0"/>
        <v>0.04468750000000005</v>
      </c>
      <c r="K33" s="19">
        <f>'LEG K'!K33+J33</f>
        <v>0.4342592592592593</v>
      </c>
      <c r="L33" s="11"/>
      <c r="M33" s="54">
        <v>30</v>
      </c>
      <c r="N33" s="54" t="s">
        <v>44</v>
      </c>
      <c r="O33" s="54" t="s">
        <v>99</v>
      </c>
      <c r="P33" s="55">
        <v>0.04741898148148149</v>
      </c>
      <c r="R33" s="54">
        <v>30</v>
      </c>
      <c r="S33" s="54" t="s">
        <v>74</v>
      </c>
      <c r="T33" s="55">
        <v>0.48877314814814815</v>
      </c>
    </row>
    <row r="34" spans="2:20" ht="15">
      <c r="B34" s="62">
        <v>5</v>
      </c>
      <c r="C34" s="65">
        <v>0.3973263888888889</v>
      </c>
      <c r="E34" s="79">
        <v>31</v>
      </c>
      <c r="F34" s="18" t="str">
        <f>'LEG A'!F34</f>
        <v>LEICESTER TRI LADIES</v>
      </c>
      <c r="G34" s="29" t="s">
        <v>474</v>
      </c>
      <c r="H34" s="19">
        <f>IF('LEG K'!I34&lt;'LEG K'!H2,'LEG K'!I34,'LEG K'!H2)</f>
        <v>0.34202546296296293</v>
      </c>
      <c r="I34" s="35">
        <f>VLOOKUP(E4:E43,$B4:$C43,2,FALSE)</f>
        <v>0.38068287037037035</v>
      </c>
      <c r="J34" s="8">
        <f t="shared" si="0"/>
        <v>0.03865740740740742</v>
      </c>
      <c r="K34" s="19">
        <f>'LEG K'!K34+J34</f>
        <v>0.4661226851851852</v>
      </c>
      <c r="L34" s="11"/>
      <c r="M34" s="54">
        <v>31</v>
      </c>
      <c r="N34" s="54" t="s">
        <v>66</v>
      </c>
      <c r="O34" s="54" t="s">
        <v>469</v>
      </c>
      <c r="P34" s="55">
        <v>0.04879629629629628</v>
      </c>
      <c r="R34" s="54">
        <v>31</v>
      </c>
      <c r="S34" s="54" t="s">
        <v>55</v>
      </c>
      <c r="T34" s="55">
        <v>0.5010763888888888</v>
      </c>
    </row>
    <row r="35" spans="2:20" ht="15">
      <c r="B35" s="62">
        <v>9</v>
      </c>
      <c r="C35" s="65">
        <v>0.3998726851851852</v>
      </c>
      <c r="E35" s="79">
        <v>32</v>
      </c>
      <c r="F35" s="18" t="str">
        <f>'LEG A'!F35</f>
        <v>STILTO STRIDERS MIXED</v>
      </c>
      <c r="G35" s="29" t="s">
        <v>475</v>
      </c>
      <c r="H35" s="19">
        <f>IF('LEG K'!I35&lt;'LEG K'!H2,'LEG K'!I35,'LEG K'!H2)</f>
        <v>0.34111111111111114</v>
      </c>
      <c r="I35" s="35">
        <f>VLOOKUP(E4:E43,$B4:$C43,2,FALSE)</f>
        <v>0.3798842592592593</v>
      </c>
      <c r="J35" s="8">
        <f t="shared" si="0"/>
        <v>0.03877314814814814</v>
      </c>
      <c r="K35" s="19">
        <f>'LEG K'!K35+J35</f>
        <v>0.43153935185185194</v>
      </c>
      <c r="L35" s="11"/>
      <c r="M35" s="54">
        <v>32</v>
      </c>
      <c r="N35" s="54" t="s">
        <v>58</v>
      </c>
      <c r="O35" s="54" t="s">
        <v>460</v>
      </c>
      <c r="P35" s="55">
        <v>0.049340277777777775</v>
      </c>
      <c r="R35" s="54">
        <v>32</v>
      </c>
      <c r="S35" s="54" t="s">
        <v>44</v>
      </c>
      <c r="T35" s="55">
        <v>0.5033680555555555</v>
      </c>
    </row>
    <row r="36" spans="2:20" ht="15">
      <c r="B36" s="62">
        <v>28</v>
      </c>
      <c r="C36" s="65">
        <v>0.4033217592592593</v>
      </c>
      <c r="E36" s="79">
        <v>33</v>
      </c>
      <c r="F36" s="18" t="str">
        <f>'LEG A'!F36</f>
        <v>HINCKLEY MEN</v>
      </c>
      <c r="G36" s="29" t="s">
        <v>476</v>
      </c>
      <c r="H36" s="19">
        <f>IF('LEG K'!I36&lt;'LEG K'!H2,'LEG K'!I36,'LEG K'!H2)</f>
        <v>0.3379050925925926</v>
      </c>
      <c r="I36" s="35">
        <f>VLOOKUP(E4:E43,$B4:$C43,2,FALSE)</f>
        <v>0.3701157407407407</v>
      </c>
      <c r="J36" s="8">
        <f t="shared" si="0"/>
        <v>0.03221064814814811</v>
      </c>
      <c r="K36" s="19">
        <f>'LEG K'!K36+J36</f>
        <v>0.3757291666666666</v>
      </c>
      <c r="L36" s="11"/>
      <c r="M36" s="54">
        <v>33</v>
      </c>
      <c r="N36" s="54" t="s">
        <v>68</v>
      </c>
      <c r="O36" s="54" t="s">
        <v>471</v>
      </c>
      <c r="P36" s="55">
        <v>0.05021990740740745</v>
      </c>
      <c r="R36" s="54">
        <v>33</v>
      </c>
      <c r="S36" s="54" t="s">
        <v>58</v>
      </c>
      <c r="T36" s="55">
        <v>0.5058680555555556</v>
      </c>
    </row>
    <row r="37" spans="2:20" ht="15">
      <c r="B37" s="62">
        <v>13</v>
      </c>
      <c r="C37" s="65">
        <v>0.40401620370370367</v>
      </c>
      <c r="E37" s="79">
        <v>34</v>
      </c>
      <c r="F37" s="18" t="str">
        <f>'LEG A'!F37</f>
        <v>HINCKLEY MIXED</v>
      </c>
      <c r="G37" s="29" t="s">
        <v>477</v>
      </c>
      <c r="H37" s="19">
        <f>IF('LEG K'!I37&lt;'LEG K'!H2,'LEG K'!I37,'LEG K'!H2)</f>
        <v>0.34412037037037035</v>
      </c>
      <c r="I37" s="35">
        <f>VLOOKUP(E4:E43,$B4:$C43,2,FALSE)</f>
        <v>0.38721064814814815</v>
      </c>
      <c r="J37" s="8">
        <f t="shared" si="0"/>
        <v>0.0430902777777778</v>
      </c>
      <c r="K37" s="19">
        <f>'LEG K'!K37+J37</f>
        <v>0.48877314814814815</v>
      </c>
      <c r="L37" s="11"/>
      <c r="M37" s="54">
        <v>34</v>
      </c>
      <c r="N37" s="54" t="s">
        <v>51</v>
      </c>
      <c r="O37" s="54" t="s">
        <v>453</v>
      </c>
      <c r="P37" s="55">
        <v>0.05370370370370375</v>
      </c>
      <c r="R37" s="54">
        <v>34</v>
      </c>
      <c r="S37" s="54" t="s">
        <v>68</v>
      </c>
      <c r="T37" s="55">
        <v>0.5390277777777779</v>
      </c>
    </row>
    <row r="38" spans="2:20" ht="15">
      <c r="B38" s="62"/>
      <c r="C38" s="65"/>
      <c r="E38" s="79"/>
      <c r="F38" s="18">
        <f>'LEG A'!F38</f>
        <v>0</v>
      </c>
      <c r="G38" s="29"/>
      <c r="H38" s="19" t="e">
        <f>IF('LEG K'!I38&lt;'LEG K'!H2,'LEG K'!I38,'LEG K'!H2)</f>
        <v>#N/A</v>
      </c>
      <c r="I38" s="35" t="e">
        <f>VLOOKUP(E4:E43,$B4:$C43,2,FALSE)</f>
        <v>#N/A</v>
      </c>
      <c r="J38" s="8" t="e">
        <f t="shared" si="0"/>
        <v>#N/A</v>
      </c>
      <c r="K38" s="19" t="e">
        <f>'LEG K'!K38+J38</f>
        <v>#N/A</v>
      </c>
      <c r="L38" s="11"/>
      <c r="M38" s="54">
        <v>35</v>
      </c>
      <c r="N38" s="54">
        <v>0</v>
      </c>
      <c r="O38" s="54"/>
      <c r="P38" s="55" t="e">
        <v>#N/A</v>
      </c>
      <c r="R38" s="54">
        <v>35</v>
      </c>
      <c r="S38" s="54">
        <v>0</v>
      </c>
      <c r="T38" s="55" t="e">
        <v>#N/A</v>
      </c>
    </row>
    <row r="39" spans="2:20" ht="15">
      <c r="B39" s="62"/>
      <c r="C39" s="65"/>
      <c r="E39" s="79"/>
      <c r="F39" s="18">
        <f>'LEG A'!F39</f>
        <v>0</v>
      </c>
      <c r="G39" s="29"/>
      <c r="H39" s="19" t="e">
        <f>IF('LEG K'!I39&lt;'LEG K'!H2,'LEG K'!I39,'LEG K'!H2)</f>
        <v>#N/A</v>
      </c>
      <c r="I39" s="35" t="e">
        <f>VLOOKUP(E4:E43,$B4:$C43,2,FALSE)</f>
        <v>#N/A</v>
      </c>
      <c r="J39" s="8" t="e">
        <f t="shared" si="0"/>
        <v>#N/A</v>
      </c>
      <c r="K39" s="19" t="e">
        <f>'LEG K'!K39+J39</f>
        <v>#N/A</v>
      </c>
      <c r="L39" s="11"/>
      <c r="M39" s="54">
        <v>36</v>
      </c>
      <c r="N39" s="54">
        <v>0</v>
      </c>
      <c r="O39" s="54"/>
      <c r="P39" s="55" t="e">
        <v>#N/A</v>
      </c>
      <c r="R39" s="54">
        <v>36</v>
      </c>
      <c r="S39" s="54">
        <v>0</v>
      </c>
      <c r="T39" s="55" t="e">
        <v>#N/A</v>
      </c>
    </row>
    <row r="40" spans="2:20" ht="15">
      <c r="B40" s="62"/>
      <c r="C40" s="65"/>
      <c r="E40" s="79"/>
      <c r="F40" s="18">
        <f>'LEG A'!F40</f>
        <v>0</v>
      </c>
      <c r="G40" s="29"/>
      <c r="H40" s="19" t="e">
        <f>IF('LEG K'!I40&lt;'LEG K'!H2,'LEG K'!I40,'LEG K'!H2)</f>
        <v>#N/A</v>
      </c>
      <c r="I40" s="35" t="e">
        <f>VLOOKUP(E4:E43,$B4:$C43,2,FALSE)</f>
        <v>#N/A</v>
      </c>
      <c r="J40" s="8" t="e">
        <f t="shared" si="0"/>
        <v>#N/A</v>
      </c>
      <c r="K40" s="19" t="e">
        <f>'LEG K'!K40+J40</f>
        <v>#N/A</v>
      </c>
      <c r="L40" s="11"/>
      <c r="M40" s="54">
        <v>37</v>
      </c>
      <c r="N40" s="54">
        <v>0</v>
      </c>
      <c r="O40" s="54"/>
      <c r="P40" s="55" t="e">
        <v>#N/A</v>
      </c>
      <c r="R40" s="54">
        <v>37</v>
      </c>
      <c r="S40" s="54">
        <v>0</v>
      </c>
      <c r="T40" s="55" t="e">
        <v>#N/A</v>
      </c>
    </row>
    <row r="41" spans="2:20" ht="15">
      <c r="B41" s="62"/>
      <c r="C41" s="65"/>
      <c r="E41" s="79"/>
      <c r="F41" s="18">
        <f>'LEG A'!F41</f>
        <v>0</v>
      </c>
      <c r="G41" s="29"/>
      <c r="H41" s="19" t="e">
        <f>IF('LEG K'!I41&lt;'LEG K'!H2,'LEG K'!I41,'LEG K'!H2)</f>
        <v>#N/A</v>
      </c>
      <c r="I41" s="35" t="e">
        <f>VLOOKUP(E4:E43,$B4:$C43,2,FALSE)</f>
        <v>#N/A</v>
      </c>
      <c r="J41" s="8" t="e">
        <f t="shared" si="0"/>
        <v>#N/A</v>
      </c>
      <c r="K41" s="19" t="e">
        <f>'LEG K'!K41+J41</f>
        <v>#N/A</v>
      </c>
      <c r="L41" s="11"/>
      <c r="M41" s="54">
        <v>38</v>
      </c>
      <c r="N41" s="54">
        <v>0</v>
      </c>
      <c r="O41" s="54"/>
      <c r="P41" s="55" t="e">
        <v>#N/A</v>
      </c>
      <c r="R41" s="54">
        <v>38</v>
      </c>
      <c r="S41" s="54">
        <v>0</v>
      </c>
      <c r="T41" s="55" t="e">
        <v>#N/A</v>
      </c>
    </row>
    <row r="42" spans="2:20" ht="15">
      <c r="B42" s="62"/>
      <c r="C42" s="65"/>
      <c r="E42" s="79"/>
      <c r="F42" s="18">
        <f>'LEG A'!F42</f>
        <v>0</v>
      </c>
      <c r="G42" s="29"/>
      <c r="H42" s="19" t="e">
        <f>IF('LEG K'!I42&lt;'LEG K'!H2,'LEG K'!I42,'LEG K'!H2)</f>
        <v>#N/A</v>
      </c>
      <c r="I42" s="35" t="e">
        <f>VLOOKUP(E4:E43,$B4:$C43,2,FALSE)</f>
        <v>#N/A</v>
      </c>
      <c r="J42" s="8" t="e">
        <f t="shared" si="0"/>
        <v>#N/A</v>
      </c>
      <c r="K42" s="19" t="e">
        <f>'LEG K'!K42+J42</f>
        <v>#N/A</v>
      </c>
      <c r="L42" s="11"/>
      <c r="M42" s="54">
        <v>39</v>
      </c>
      <c r="N42" s="54">
        <v>0</v>
      </c>
      <c r="O42" s="54"/>
      <c r="P42" s="55" t="e">
        <v>#N/A</v>
      </c>
      <c r="R42" s="54">
        <v>39</v>
      </c>
      <c r="S42" s="54">
        <v>0</v>
      </c>
      <c r="T42" s="55" t="e">
        <v>#N/A</v>
      </c>
    </row>
    <row r="43" spans="2:20" ht="15">
      <c r="B43" s="62"/>
      <c r="C43" s="65"/>
      <c r="E43" s="79"/>
      <c r="F43" s="18">
        <f>'LEG A'!F43</f>
        <v>0</v>
      </c>
      <c r="G43" s="29"/>
      <c r="H43" s="19" t="e">
        <f>IF('LEG K'!I43&lt;'LEG K'!H2,'LEG K'!I43,'LEG K'!H2)</f>
        <v>#N/A</v>
      </c>
      <c r="I43" s="35" t="e">
        <f>VLOOKUP(E4:E43,$B4:$C43,2,FALSE)</f>
        <v>#N/A</v>
      </c>
      <c r="J43" s="8" t="e">
        <f t="shared" si="0"/>
        <v>#N/A</v>
      </c>
      <c r="K43" s="19" t="e">
        <f>'LEG K'!K43+J43</f>
        <v>#N/A</v>
      </c>
      <c r="L43" s="11"/>
      <c r="M43" s="54">
        <v>40</v>
      </c>
      <c r="N43" s="54">
        <v>0</v>
      </c>
      <c r="O43" s="54"/>
      <c r="P43" s="55" t="e">
        <v>#N/A</v>
      </c>
      <c r="R43" s="54">
        <v>40</v>
      </c>
      <c r="S43" s="54">
        <v>0</v>
      </c>
      <c r="T43" s="55" t="e">
        <v>#N/A</v>
      </c>
    </row>
    <row r="44" spans="6:12" ht="14.25">
      <c r="F44" s="11"/>
      <c r="G44" s="27"/>
      <c r="H44" s="12"/>
      <c r="I44" s="33"/>
      <c r="J44" s="12"/>
      <c r="K44" s="12"/>
      <c r="L44" s="11"/>
    </row>
    <row r="45" spans="6:12" ht="14.25">
      <c r="F45" s="11"/>
      <c r="G45" s="27"/>
      <c r="H45" s="12"/>
      <c r="I45" s="33"/>
      <c r="J45" s="12"/>
      <c r="K45" s="12"/>
      <c r="L45" s="11"/>
    </row>
    <row r="46" spans="6:12" ht="14.25">
      <c r="F46" s="11"/>
      <c r="G46" s="27"/>
      <c r="H46" s="12"/>
      <c r="I46" s="33"/>
      <c r="J46" s="12"/>
      <c r="K46" s="12"/>
      <c r="L46" s="11"/>
    </row>
    <row r="47" spans="6:12" ht="14.25">
      <c r="F47" s="11"/>
      <c r="G47" s="27"/>
      <c r="H47" s="12"/>
      <c r="I47" s="33"/>
      <c r="J47" s="12"/>
      <c r="K47" s="12"/>
      <c r="L47" s="11"/>
    </row>
    <row r="48" spans="6:12" ht="14.25">
      <c r="F48" s="11"/>
      <c r="G48" s="27"/>
      <c r="H48" s="12"/>
      <c r="I48" s="33"/>
      <c r="J48" s="12"/>
      <c r="K48" s="12"/>
      <c r="L48" s="11"/>
    </row>
    <row r="49" spans="6:12" ht="14.25">
      <c r="F49" s="11"/>
      <c r="G49" s="27"/>
      <c r="H49" s="12"/>
      <c r="I49" s="33"/>
      <c r="J49" s="12"/>
      <c r="K49" s="12"/>
      <c r="L49" s="11"/>
    </row>
    <row r="50" spans="6:12" ht="14.25">
      <c r="F50" s="11"/>
      <c r="G50" s="27"/>
      <c r="H50" s="12"/>
      <c r="I50" s="33"/>
      <c r="J50" s="12"/>
      <c r="K50" s="12"/>
      <c r="L50" s="11"/>
    </row>
    <row r="51" spans="6:12" ht="14.25">
      <c r="F51" s="11"/>
      <c r="G51" s="27"/>
      <c r="H51" s="12"/>
      <c r="I51" s="33"/>
      <c r="J51" s="12"/>
      <c r="K51" s="12"/>
      <c r="L51" s="11"/>
    </row>
    <row r="52" spans="6:12" ht="14.25">
      <c r="F52" s="11"/>
      <c r="G52" s="27"/>
      <c r="H52" s="12"/>
      <c r="I52" s="33"/>
      <c r="J52" s="12"/>
      <c r="K52" s="12"/>
      <c r="L52" s="11"/>
    </row>
    <row r="53" spans="6:12" ht="14.25">
      <c r="F53" s="11"/>
      <c r="G53" s="27"/>
      <c r="H53" s="12"/>
      <c r="I53" s="33"/>
      <c r="J53" s="12"/>
      <c r="K53" s="12"/>
      <c r="L53" s="11"/>
    </row>
  </sheetData>
  <sheetProtection sheet="1" objects="1" scenarios="1"/>
  <mergeCells count="2">
    <mergeCell ref="B2:C2"/>
    <mergeCell ref="E2:G2"/>
  </mergeCells>
  <printOptions/>
  <pageMargins left="0.3937007874015748" right="0.7480314960629921" top="0.32" bottom="0.5" header="0.17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B1:T53"/>
  <sheetViews>
    <sheetView tabSelected="1" zoomScale="65" zoomScaleNormal="65" zoomScalePageLayoutView="0" workbookViewId="0" topLeftCell="J1">
      <selection activeCell="T25" sqref="T25:T27"/>
    </sheetView>
  </sheetViews>
  <sheetFormatPr defaultColWidth="9.140625" defaultRowHeight="12.75"/>
  <cols>
    <col min="2" max="2" width="13.57421875" style="0" bestFit="1" customWidth="1"/>
    <col min="3" max="3" width="14.421875" style="0" bestFit="1" customWidth="1"/>
    <col min="5" max="5" width="13.57421875" style="0" bestFit="1" customWidth="1"/>
    <col min="6" max="6" width="25.8515625" style="0" bestFit="1" customWidth="1"/>
    <col min="7" max="7" width="20.421875" style="26" bestFit="1" customWidth="1"/>
    <col min="8" max="8" width="16.8515625" style="0" bestFit="1" customWidth="1"/>
    <col min="9" max="9" width="13.57421875" style="68" bestFit="1" customWidth="1"/>
    <col min="10" max="10" width="13.140625" style="9" bestFit="1" customWidth="1"/>
    <col min="11" max="11" width="14.7109375" style="9" bestFit="1" customWidth="1"/>
    <col min="13" max="13" width="12.28125" style="50" bestFit="1" customWidth="1"/>
    <col min="14" max="14" width="27.28125" style="50" bestFit="1" customWidth="1"/>
    <col min="15" max="15" width="17.00390625" style="50" bestFit="1" customWidth="1"/>
    <col min="16" max="16" width="13.140625" style="50" bestFit="1" customWidth="1"/>
    <col min="17" max="17" width="2.421875" style="50" customWidth="1"/>
    <col min="18" max="18" width="14.421875" style="50" bestFit="1" customWidth="1"/>
    <col min="19" max="19" width="27.28125" style="50" bestFit="1" customWidth="1"/>
    <col min="20" max="20" width="15.7109375" style="50" bestFit="1" customWidth="1"/>
  </cols>
  <sheetData>
    <row r="1" spans="5:17" ht="15">
      <c r="E1" s="10" t="s">
        <v>23</v>
      </c>
      <c r="F1" s="10"/>
      <c r="G1" s="27"/>
      <c r="H1" s="21"/>
      <c r="I1" s="69"/>
      <c r="J1" s="12"/>
      <c r="K1" s="12"/>
      <c r="L1" s="11"/>
      <c r="M1" s="47"/>
      <c r="N1" s="47"/>
      <c r="O1" s="47"/>
      <c r="P1" s="48"/>
      <c r="Q1" s="49"/>
    </row>
    <row r="2" spans="2:19" ht="15.75">
      <c r="B2" s="95" t="s">
        <v>40</v>
      </c>
      <c r="C2" s="97"/>
      <c r="E2" s="77"/>
      <c r="F2" s="11"/>
      <c r="G2" s="27"/>
      <c r="H2" s="12"/>
      <c r="I2" s="69"/>
      <c r="J2" s="12"/>
      <c r="K2" s="12"/>
      <c r="L2" s="11"/>
      <c r="M2" s="47" t="s">
        <v>23</v>
      </c>
      <c r="N2" s="47"/>
      <c r="O2" s="47"/>
      <c r="P2" s="90"/>
      <c r="Q2" s="91"/>
      <c r="R2" s="102" t="s">
        <v>41</v>
      </c>
      <c r="S2" s="102"/>
    </row>
    <row r="3" spans="2:20" ht="15.75">
      <c r="B3" s="60" t="s">
        <v>24</v>
      </c>
      <c r="C3" s="64" t="s">
        <v>4</v>
      </c>
      <c r="D3" s="1"/>
      <c r="E3" s="78" t="s">
        <v>24</v>
      </c>
      <c r="F3" s="14" t="s">
        <v>0</v>
      </c>
      <c r="G3" s="28" t="s">
        <v>1</v>
      </c>
      <c r="H3" s="15" t="s">
        <v>2</v>
      </c>
      <c r="I3" s="70" t="s">
        <v>3</v>
      </c>
      <c r="J3" s="15" t="s">
        <v>4</v>
      </c>
      <c r="K3" s="15" t="s">
        <v>5</v>
      </c>
      <c r="L3" s="16"/>
      <c r="M3" s="51" t="s">
        <v>6</v>
      </c>
      <c r="N3" s="51" t="s">
        <v>0</v>
      </c>
      <c r="O3" s="51" t="s">
        <v>9</v>
      </c>
      <c r="P3" s="52" t="s">
        <v>4</v>
      </c>
      <c r="Q3" s="53"/>
      <c r="R3" s="51" t="s">
        <v>7</v>
      </c>
      <c r="S3" s="51" t="s">
        <v>0</v>
      </c>
      <c r="T3" s="52" t="s">
        <v>8</v>
      </c>
    </row>
    <row r="4" spans="2:20" ht="15">
      <c r="B4" s="61">
        <v>1</v>
      </c>
      <c r="C4" s="65">
        <v>0.3769097222222222</v>
      </c>
      <c r="E4" s="79">
        <v>1</v>
      </c>
      <c r="F4" s="18" t="str">
        <f>'LEG A'!F4</f>
        <v>CORITANIANS MEN</v>
      </c>
      <c r="G4" s="29" t="s">
        <v>88</v>
      </c>
      <c r="H4" s="19">
        <f>IF('LEG L'!I4&lt;'LEG L'!H2,'LEG L'!I4,'LEG L'!H2)</f>
        <v>0.34878472222222223</v>
      </c>
      <c r="I4" s="71">
        <f>VLOOKUP(E4:E43,$B4:$C43,2,FALSE)</f>
        <v>0.3769097222222222</v>
      </c>
      <c r="J4" s="8">
        <f>I4-H4</f>
        <v>0.028124999999999956</v>
      </c>
      <c r="K4" s="19">
        <f>'LEG L'!K4+J4</f>
        <v>0.3769097222222222</v>
      </c>
      <c r="L4" s="11"/>
      <c r="M4" s="54">
        <v>1</v>
      </c>
      <c r="N4" s="54" t="s">
        <v>42</v>
      </c>
      <c r="O4" s="54" t="s">
        <v>88</v>
      </c>
      <c r="P4" s="55">
        <v>0.028124999999999956</v>
      </c>
      <c r="Q4" s="53"/>
      <c r="R4" s="54">
        <v>1</v>
      </c>
      <c r="S4" s="54" t="s">
        <v>42</v>
      </c>
      <c r="T4" s="92">
        <v>0.3769097222222222</v>
      </c>
    </row>
    <row r="5" spans="2:20" ht="15">
      <c r="B5" s="61">
        <v>7</v>
      </c>
      <c r="C5" s="65">
        <v>0.3824768518518518</v>
      </c>
      <c r="E5" s="79">
        <v>2</v>
      </c>
      <c r="F5" s="18" t="str">
        <f>'LEG A'!F5</f>
        <v>WREAKE LADIES</v>
      </c>
      <c r="G5" s="29" t="s">
        <v>100</v>
      </c>
      <c r="H5" s="19">
        <f>IF('LEG L'!I5&lt;'LEG L'!H2,'LEG L'!I5,'LEG L'!H2)</f>
        <v>0.3645833333333333</v>
      </c>
      <c r="I5" s="71">
        <f>VLOOKUP(E4:E43,$B4:$C43,2,FALSE)</f>
        <v>0.40875</v>
      </c>
      <c r="J5" s="8">
        <f aca="true" t="shared" si="0" ref="J5:J43">I5-H5</f>
        <v>0.04416666666666669</v>
      </c>
      <c r="K5" s="19">
        <f>'LEG L'!K5+J5</f>
        <v>0.5475347222222222</v>
      </c>
      <c r="L5" s="11"/>
      <c r="M5" s="54">
        <v>2</v>
      </c>
      <c r="N5" s="54" t="s">
        <v>46</v>
      </c>
      <c r="O5" s="54" t="s">
        <v>478</v>
      </c>
      <c r="P5" s="55">
        <v>0.029340277777777812</v>
      </c>
      <c r="Q5" s="53"/>
      <c r="R5" s="54">
        <v>2</v>
      </c>
      <c r="S5" s="54" t="s">
        <v>49</v>
      </c>
      <c r="T5" s="92">
        <v>0.3824768518518518</v>
      </c>
    </row>
    <row r="6" spans="2:20" ht="15">
      <c r="B6" s="61">
        <v>3</v>
      </c>
      <c r="C6" s="65">
        <v>0.3921064814814815</v>
      </c>
      <c r="E6" s="79">
        <v>3</v>
      </c>
      <c r="F6" s="18" t="str">
        <f>'LEG A'!F6</f>
        <v>CHARNWOOD MIXED</v>
      </c>
      <c r="G6" s="29" t="s">
        <v>447</v>
      </c>
      <c r="H6" s="19">
        <f>IF('LEG L'!I6&lt;'LEG L'!H2,'LEG L'!I6,'LEG L'!H2)</f>
        <v>0.3591550925925926</v>
      </c>
      <c r="I6" s="71">
        <f>VLOOKUP(E4:E43,$B4:$C43,2,FALSE)</f>
        <v>0.3921064814814815</v>
      </c>
      <c r="J6" s="8">
        <f t="shared" si="0"/>
        <v>0.03295138888888888</v>
      </c>
      <c r="K6" s="19">
        <f>'LEG L'!K6+J6</f>
        <v>0.3988425925925926</v>
      </c>
      <c r="L6" s="11"/>
      <c r="M6" s="54">
        <v>3</v>
      </c>
      <c r="N6" s="54" t="s">
        <v>49</v>
      </c>
      <c r="O6" s="54" t="s">
        <v>481</v>
      </c>
      <c r="P6" s="55">
        <v>0.030486111111111047</v>
      </c>
      <c r="Q6" s="53"/>
      <c r="R6" s="54">
        <v>3</v>
      </c>
      <c r="S6" s="54" t="s">
        <v>61</v>
      </c>
      <c r="T6" s="92">
        <v>0.3960763888888889</v>
      </c>
    </row>
    <row r="7" spans="2:20" ht="15">
      <c r="B7" s="61">
        <v>4</v>
      </c>
      <c r="C7" s="65">
        <v>0.3939236111111111</v>
      </c>
      <c r="E7" s="79">
        <v>4</v>
      </c>
      <c r="F7" s="18" t="str">
        <f>'LEG A'!F7</f>
        <v>SHEPSHED MEN A</v>
      </c>
      <c r="G7" s="29" t="s">
        <v>478</v>
      </c>
      <c r="H7" s="19">
        <f>IF('LEG L'!I7&lt;'LEG L'!H2,'LEG L'!I7,'LEG L'!H2)</f>
        <v>0.3645833333333333</v>
      </c>
      <c r="I7" s="71">
        <f>VLOOKUP(E4:E43,$B4:$C43,2,FALSE)</f>
        <v>0.3939236111111111</v>
      </c>
      <c r="J7" s="8">
        <f t="shared" si="0"/>
        <v>0.029340277777777812</v>
      </c>
      <c r="K7" s="19">
        <f>'LEG L'!K7+J7</f>
        <v>0.41415509259259264</v>
      </c>
      <c r="L7" s="11"/>
      <c r="M7" s="54">
        <v>4</v>
      </c>
      <c r="N7" s="54" t="s">
        <v>52</v>
      </c>
      <c r="O7" s="54" t="s">
        <v>484</v>
      </c>
      <c r="P7" s="55">
        <v>0.030752314814814885</v>
      </c>
      <c r="Q7" s="53"/>
      <c r="R7" s="54">
        <v>4</v>
      </c>
      <c r="S7" s="54" t="s">
        <v>45</v>
      </c>
      <c r="T7" s="93">
        <v>0.3988425925925926</v>
      </c>
    </row>
    <row r="8" spans="2:20" ht="15">
      <c r="B8" s="61">
        <v>10</v>
      </c>
      <c r="C8" s="65">
        <v>0.3953356481481482</v>
      </c>
      <c r="E8" s="79">
        <v>5</v>
      </c>
      <c r="F8" s="18" t="str">
        <f>'LEG A'!F8</f>
        <v>SHEPSHED MEN B</v>
      </c>
      <c r="G8" s="29" t="s">
        <v>479</v>
      </c>
      <c r="H8" s="19">
        <f>IF('LEG L'!I8&lt;'LEG L'!H2,'LEG L'!I8,'LEG L'!H2)</f>
        <v>0.3645833333333333</v>
      </c>
      <c r="I8" s="71">
        <f>VLOOKUP(E4:E43,$B4:$C43,2,FALSE)</f>
        <v>0.4023148148148148</v>
      </c>
      <c r="J8" s="8">
        <f t="shared" si="0"/>
        <v>0.03773148148148148</v>
      </c>
      <c r="K8" s="19">
        <f>'LEG L'!K8+J8</f>
        <v>0.5041898148148147</v>
      </c>
      <c r="L8" s="11"/>
      <c r="M8" s="54">
        <v>5</v>
      </c>
      <c r="N8" s="54" t="s">
        <v>75</v>
      </c>
      <c r="O8" s="54" t="s">
        <v>492</v>
      </c>
      <c r="P8" s="55">
        <v>0.0314120370370371</v>
      </c>
      <c r="Q8" s="53"/>
      <c r="R8" s="54">
        <v>5</v>
      </c>
      <c r="S8" s="54" t="s">
        <v>52</v>
      </c>
      <c r="T8" s="93">
        <v>0.40483796296296304</v>
      </c>
    </row>
    <row r="9" spans="2:20" ht="15">
      <c r="B9" s="61">
        <v>18</v>
      </c>
      <c r="C9" s="65">
        <v>0.3959953703703704</v>
      </c>
      <c r="E9" s="79">
        <v>6</v>
      </c>
      <c r="F9" s="18" t="str">
        <f>'LEG A'!F9</f>
        <v>SHEPSHED LADIES</v>
      </c>
      <c r="G9" s="29" t="s">
        <v>480</v>
      </c>
      <c r="H9" s="19">
        <f>IF('LEG L'!I9&lt;'LEG L'!H2,'LEG L'!I9,'LEG L'!H2)</f>
        <v>0.3645833333333333</v>
      </c>
      <c r="I9" s="71">
        <f>VLOOKUP(E4:E43,$B4:$C43,2,FALSE)</f>
        <v>0.4018865740740741</v>
      </c>
      <c r="J9" s="8">
        <f t="shared" si="0"/>
        <v>0.03730324074074076</v>
      </c>
      <c r="K9" s="19">
        <f>'LEG L'!K9+J9</f>
        <v>0.5061342592592593</v>
      </c>
      <c r="L9" s="11"/>
      <c r="M9" s="54">
        <v>6</v>
      </c>
      <c r="N9" s="54" t="s">
        <v>61</v>
      </c>
      <c r="O9" s="54" t="s">
        <v>495</v>
      </c>
      <c r="P9" s="55">
        <v>0.03188657407407408</v>
      </c>
      <c r="Q9" s="53"/>
      <c r="R9" s="54">
        <v>6</v>
      </c>
      <c r="S9" s="54" t="s">
        <v>69</v>
      </c>
      <c r="T9" s="55">
        <v>0.40644675925925927</v>
      </c>
    </row>
    <row r="10" spans="2:20" ht="15">
      <c r="B10" s="61">
        <v>21</v>
      </c>
      <c r="C10" s="65">
        <v>0.3960763888888889</v>
      </c>
      <c r="E10" s="79">
        <v>7</v>
      </c>
      <c r="F10" s="18" t="str">
        <f>'LEG A'!F10</f>
        <v>BARROW MEN A</v>
      </c>
      <c r="G10" s="29" t="s">
        <v>481</v>
      </c>
      <c r="H10" s="19">
        <f>IF('LEG L'!I10&lt;'LEG L'!H2,'LEG L'!I10,'LEG L'!H2)</f>
        <v>0.35199074074074077</v>
      </c>
      <c r="I10" s="71">
        <f>VLOOKUP(E4:E43,$B4:$C43,2,FALSE)</f>
        <v>0.3824768518518518</v>
      </c>
      <c r="J10" s="8">
        <f t="shared" si="0"/>
        <v>0.030486111111111047</v>
      </c>
      <c r="K10" s="19">
        <f>'LEG L'!K10+J10</f>
        <v>0.3824768518518518</v>
      </c>
      <c r="L10" s="11"/>
      <c r="M10" s="54">
        <v>7</v>
      </c>
      <c r="N10" s="54" t="s">
        <v>53</v>
      </c>
      <c r="O10" s="54" t="s">
        <v>485</v>
      </c>
      <c r="P10" s="55">
        <v>0.03203703703703703</v>
      </c>
      <c r="Q10" s="53"/>
      <c r="R10" s="54">
        <v>7</v>
      </c>
      <c r="S10" s="54" t="s">
        <v>73</v>
      </c>
      <c r="T10" s="55">
        <v>0.4096643518518518</v>
      </c>
    </row>
    <row r="11" spans="2:20" ht="15">
      <c r="B11" s="61">
        <v>11</v>
      </c>
      <c r="C11" s="65">
        <v>0.39662037037037035</v>
      </c>
      <c r="E11" s="79">
        <v>8</v>
      </c>
      <c r="F11" s="18" t="str">
        <f>'LEG A'!F11</f>
        <v>BARROW MEN B</v>
      </c>
      <c r="G11" s="29" t="s">
        <v>482</v>
      </c>
      <c r="H11" s="19">
        <f>IF('LEG L'!I11&lt;'LEG L'!H2,'LEG L'!I11,'LEG L'!H2)</f>
        <v>0.3645833333333333</v>
      </c>
      <c r="I11" s="71">
        <f>VLOOKUP(E4:E43,$B4:$C43,2,FALSE)</f>
        <v>0.39944444444444444</v>
      </c>
      <c r="J11" s="8">
        <f t="shared" si="0"/>
        <v>0.03486111111111112</v>
      </c>
      <c r="K11" s="19">
        <f>'LEG L'!K11+J11</f>
        <v>0.47344907407407405</v>
      </c>
      <c r="L11" s="11"/>
      <c r="M11" s="54">
        <v>8</v>
      </c>
      <c r="N11" s="54" t="s">
        <v>62</v>
      </c>
      <c r="O11" s="54" t="s">
        <v>496</v>
      </c>
      <c r="P11" s="55">
        <v>0.032048611111111125</v>
      </c>
      <c r="Q11" s="53"/>
      <c r="R11" s="54">
        <v>8</v>
      </c>
      <c r="S11" s="54" t="s">
        <v>57</v>
      </c>
      <c r="T11" s="93">
        <v>0.41365740740740736</v>
      </c>
    </row>
    <row r="12" spans="2:20" ht="15">
      <c r="B12" s="61">
        <v>22</v>
      </c>
      <c r="C12" s="65">
        <v>0.39663194444444444</v>
      </c>
      <c r="E12" s="79">
        <v>9</v>
      </c>
      <c r="F12" s="18" t="str">
        <f>'LEG A'!F12</f>
        <v>BARROW LADIES</v>
      </c>
      <c r="G12" s="29" t="s">
        <v>483</v>
      </c>
      <c r="H12" s="19">
        <f>IF('LEG L'!I12&lt;'LEG L'!H2,'LEG L'!I12,'LEG L'!H2)</f>
        <v>0.3645833333333333</v>
      </c>
      <c r="I12" s="71">
        <f>VLOOKUP(E4:E43,$B4:$C43,2,FALSE)</f>
        <v>0.4061689814814815</v>
      </c>
      <c r="J12" s="8">
        <f t="shared" si="0"/>
        <v>0.04158564814814819</v>
      </c>
      <c r="K12" s="19">
        <f>'LEG L'!K12+J12</f>
        <v>0.5043055555555556</v>
      </c>
      <c r="L12" s="11"/>
      <c r="M12" s="54">
        <v>9</v>
      </c>
      <c r="N12" s="54" t="s">
        <v>59</v>
      </c>
      <c r="O12" s="54" t="s">
        <v>493</v>
      </c>
      <c r="P12" s="55">
        <v>0.032071759259259314</v>
      </c>
      <c r="Q12" s="53"/>
      <c r="R12" s="54">
        <v>9</v>
      </c>
      <c r="S12" s="54" t="s">
        <v>46</v>
      </c>
      <c r="T12" s="55">
        <v>0.41415509259259264</v>
      </c>
    </row>
    <row r="13" spans="2:20" ht="15">
      <c r="B13" s="61">
        <v>19</v>
      </c>
      <c r="C13" s="65">
        <v>0.39665509259259263</v>
      </c>
      <c r="E13" s="79">
        <v>10</v>
      </c>
      <c r="F13" s="18" t="str">
        <f>'LEG A'!F13</f>
        <v>HARBOROUGH MIXED A</v>
      </c>
      <c r="G13" s="29" t="s">
        <v>484</v>
      </c>
      <c r="H13" s="19">
        <f>IF('LEG L'!I13&lt;'LEG L'!H2,'LEG L'!I13,'LEG L'!H2)</f>
        <v>0.3645833333333333</v>
      </c>
      <c r="I13" s="71">
        <f>VLOOKUP(E4:E43,$B4:$C43,2,FALSE)</f>
        <v>0.3953356481481482</v>
      </c>
      <c r="J13" s="8">
        <f t="shared" si="0"/>
        <v>0.030752314814814885</v>
      </c>
      <c r="K13" s="19">
        <f>'LEG L'!K13+J13</f>
        <v>0.40483796296296304</v>
      </c>
      <c r="L13" s="11"/>
      <c r="M13" s="54">
        <v>10</v>
      </c>
      <c r="N13" s="54" t="s">
        <v>43</v>
      </c>
      <c r="O13" s="54" t="s">
        <v>489</v>
      </c>
      <c r="P13" s="55">
        <v>0.03209490740740745</v>
      </c>
      <c r="Q13" s="53"/>
      <c r="R13" s="54">
        <v>10</v>
      </c>
      <c r="S13" s="54" t="s">
        <v>59</v>
      </c>
      <c r="T13" s="55">
        <v>0.4272800925925927</v>
      </c>
    </row>
    <row r="14" spans="2:20" ht="15">
      <c r="B14" s="61">
        <v>15</v>
      </c>
      <c r="C14" s="65">
        <v>0.39667824074074076</v>
      </c>
      <c r="E14" s="79">
        <v>11</v>
      </c>
      <c r="F14" s="18" t="str">
        <f>'LEG A'!F14</f>
        <v>HARBOROUGH MIXED B</v>
      </c>
      <c r="G14" s="29" t="s">
        <v>485</v>
      </c>
      <c r="H14" s="19">
        <f>IF('LEG L'!I14&lt;'LEG L'!H2,'LEG L'!I14,'LEG L'!H2)</f>
        <v>0.3645833333333333</v>
      </c>
      <c r="I14" s="71">
        <f>VLOOKUP(E4:E43,$B4:$C43,2,FALSE)</f>
        <v>0.39662037037037035</v>
      </c>
      <c r="J14" s="8">
        <f t="shared" si="0"/>
        <v>0.03203703703703703</v>
      </c>
      <c r="K14" s="19">
        <f>'LEG L'!K14+J14</f>
        <v>0.4694212962962963</v>
      </c>
      <c r="L14" s="11"/>
      <c r="M14" s="54">
        <v>11</v>
      </c>
      <c r="N14" s="54" t="s">
        <v>56</v>
      </c>
      <c r="O14" s="54" t="s">
        <v>488</v>
      </c>
      <c r="P14" s="55">
        <v>0.03215277777777781</v>
      </c>
      <c r="Q14" s="53"/>
      <c r="R14" s="54">
        <v>11</v>
      </c>
      <c r="S14" s="54" t="s">
        <v>62</v>
      </c>
      <c r="T14" s="55">
        <v>0.4369791666666667</v>
      </c>
    </row>
    <row r="15" spans="2:20" ht="15">
      <c r="B15" s="61">
        <v>14</v>
      </c>
      <c r="C15" s="65">
        <v>0.3967361111111111</v>
      </c>
      <c r="E15" s="79">
        <v>12</v>
      </c>
      <c r="F15" s="18" t="str">
        <f>'LEG A'!F15</f>
        <v>OWLS MEN</v>
      </c>
      <c r="G15" s="29" t="s">
        <v>486</v>
      </c>
      <c r="H15" s="19">
        <f>IF('LEG L'!I15&lt;'LEG L'!H2,'LEG L'!I15,'LEG L'!H2)</f>
        <v>0.3645833333333333</v>
      </c>
      <c r="I15" s="71">
        <f>VLOOKUP(E4:E43,$B4:$C43,2,FALSE)</f>
        <v>0.4037268518518518</v>
      </c>
      <c r="J15" s="8">
        <f t="shared" si="0"/>
        <v>0.039143518518518494</v>
      </c>
      <c r="K15" s="19">
        <f>'LEG L'!K15+J15</f>
        <v>0.45916666666666667</v>
      </c>
      <c r="L15" s="11"/>
      <c r="M15" s="54">
        <v>12</v>
      </c>
      <c r="N15" s="54" t="s">
        <v>72</v>
      </c>
      <c r="O15" s="54" t="s">
        <v>504</v>
      </c>
      <c r="P15" s="55">
        <v>0.03221064814814811</v>
      </c>
      <c r="Q15" s="53"/>
      <c r="R15" s="54">
        <v>12</v>
      </c>
      <c r="S15" s="54" t="s">
        <v>56</v>
      </c>
      <c r="T15" s="55">
        <v>0.4445023148148149</v>
      </c>
    </row>
    <row r="16" spans="2:20" ht="15">
      <c r="B16" s="61">
        <v>32</v>
      </c>
      <c r="C16" s="65">
        <v>0.39679398148148143</v>
      </c>
      <c r="E16" s="79">
        <v>13</v>
      </c>
      <c r="F16" s="18" t="str">
        <f>'LEG A'!F16</f>
        <v>OWLS MIXED</v>
      </c>
      <c r="G16" s="29" t="s">
        <v>487</v>
      </c>
      <c r="H16" s="19">
        <f>IF('LEG L'!I16&lt;'LEG L'!H2,'LEG L'!I16,'LEG L'!H2)</f>
        <v>0.3645833333333333</v>
      </c>
      <c r="I16" s="71">
        <f>VLOOKUP(E4:E43,$B4:$C43,2,FALSE)</f>
        <v>0.41172453703703704</v>
      </c>
      <c r="J16" s="8">
        <f t="shared" si="0"/>
        <v>0.04714120370370373</v>
      </c>
      <c r="K16" s="19">
        <f>'LEG L'!K16+J16</f>
        <v>0.5482175925925925</v>
      </c>
      <c r="L16" s="11"/>
      <c r="M16" s="54">
        <v>13</v>
      </c>
      <c r="N16" s="54" t="s">
        <v>45</v>
      </c>
      <c r="O16" s="54" t="s">
        <v>447</v>
      </c>
      <c r="P16" s="55">
        <v>0.03295138888888888</v>
      </c>
      <c r="Q16" s="53"/>
      <c r="R16" s="54">
        <v>13</v>
      </c>
      <c r="S16" s="54" t="s">
        <v>43</v>
      </c>
      <c r="T16" s="55">
        <v>0.4476157407407408</v>
      </c>
    </row>
    <row r="17" spans="2:20" ht="15">
      <c r="B17" s="61">
        <v>28</v>
      </c>
      <c r="C17" s="65">
        <v>0.3977777777777778</v>
      </c>
      <c r="E17" s="79">
        <v>14</v>
      </c>
      <c r="F17" s="18" t="str">
        <f>'LEG A'!F17</f>
        <v>ROADHOGGS MEN</v>
      </c>
      <c r="G17" s="29" t="s">
        <v>488</v>
      </c>
      <c r="H17" s="19">
        <f>IF('LEG L'!I17&lt;'LEG L'!H2,'LEG L'!I17,'LEG L'!H2)</f>
        <v>0.3645833333333333</v>
      </c>
      <c r="I17" s="71">
        <f>VLOOKUP(E4:E43,$B4:$C43,2,FALSE)</f>
        <v>0.3967361111111111</v>
      </c>
      <c r="J17" s="8">
        <f t="shared" si="0"/>
        <v>0.03215277777777781</v>
      </c>
      <c r="K17" s="19">
        <f>'LEG L'!K17+J17</f>
        <v>0.4445023148148149</v>
      </c>
      <c r="L17" s="11"/>
      <c r="M17" s="54">
        <v>14</v>
      </c>
      <c r="N17" s="54" t="s">
        <v>68</v>
      </c>
      <c r="O17" s="54" t="s">
        <v>251</v>
      </c>
      <c r="P17" s="55">
        <v>0.03319444444444447</v>
      </c>
      <c r="Q17" s="53"/>
      <c r="R17" s="54">
        <v>14</v>
      </c>
      <c r="S17" s="54" t="s">
        <v>64</v>
      </c>
      <c r="T17" s="55">
        <v>0.4512268518518519</v>
      </c>
    </row>
    <row r="18" spans="2:20" ht="15">
      <c r="B18" s="61">
        <v>30</v>
      </c>
      <c r="C18" s="65">
        <v>0.3978587962962963</v>
      </c>
      <c r="E18" s="79">
        <v>15</v>
      </c>
      <c r="F18" s="18" t="str">
        <f>'LEG A'!F18</f>
        <v>WREAKE MEN</v>
      </c>
      <c r="G18" s="29" t="s">
        <v>489</v>
      </c>
      <c r="H18" s="19">
        <f>IF('LEG L'!I18&lt;'LEG L'!H2,'LEG L'!I18,'LEG L'!H2)</f>
        <v>0.3645833333333333</v>
      </c>
      <c r="I18" s="71">
        <f>VLOOKUP(E4:E43,$B4:$C43,2,FALSE)</f>
        <v>0.39667824074074076</v>
      </c>
      <c r="J18" s="8">
        <f t="shared" si="0"/>
        <v>0.03209490740740745</v>
      </c>
      <c r="K18" s="19">
        <f>'LEG L'!K18+J18</f>
        <v>0.4476157407407408</v>
      </c>
      <c r="L18" s="11"/>
      <c r="M18" s="54">
        <v>15</v>
      </c>
      <c r="N18" s="54" t="s">
        <v>70</v>
      </c>
      <c r="O18" s="54" t="s">
        <v>502</v>
      </c>
      <c r="P18" s="55">
        <v>0.033275462962962965</v>
      </c>
      <c r="Q18" s="53"/>
      <c r="R18" s="54">
        <v>15</v>
      </c>
      <c r="S18" s="54" t="s">
        <v>54</v>
      </c>
      <c r="T18" s="55">
        <v>0.45916666666666667</v>
      </c>
    </row>
    <row r="19" spans="2:20" ht="15">
      <c r="B19" s="61">
        <v>24</v>
      </c>
      <c r="C19" s="65">
        <v>0.3980439814814815</v>
      </c>
      <c r="E19" s="79">
        <v>16</v>
      </c>
      <c r="F19" s="18" t="str">
        <f>'LEG A'!F19</f>
        <v>WREAKE MIXED A</v>
      </c>
      <c r="G19" s="29" t="s">
        <v>490</v>
      </c>
      <c r="H19" s="19">
        <f>IF('LEG L'!I19&lt;'LEG L'!H2,'LEG L'!I19,'LEG L'!H2)</f>
        <v>0.3645833333333333</v>
      </c>
      <c r="I19" s="71">
        <f>VLOOKUP(E4:E43,$B4:$C43,2,FALSE)</f>
        <v>0.40116898148148145</v>
      </c>
      <c r="J19" s="8">
        <f t="shared" si="0"/>
        <v>0.03658564814814813</v>
      </c>
      <c r="K19" s="19">
        <f>'LEG L'!K19+J19</f>
        <v>0.41365740740740736</v>
      </c>
      <c r="L19" s="11"/>
      <c r="M19" s="54">
        <v>16</v>
      </c>
      <c r="N19" s="54" t="s">
        <v>64</v>
      </c>
      <c r="O19" s="54" t="s">
        <v>498</v>
      </c>
      <c r="P19" s="55">
        <v>0.0334606481481482</v>
      </c>
      <c r="Q19" s="53"/>
      <c r="R19" s="54">
        <v>16</v>
      </c>
      <c r="S19" s="54" t="s">
        <v>75</v>
      </c>
      <c r="T19" s="55">
        <v>0.45925925925925926</v>
      </c>
    </row>
    <row r="20" spans="2:20" ht="15">
      <c r="B20" s="61">
        <v>34</v>
      </c>
      <c r="C20" s="65">
        <v>0.3981018518518518</v>
      </c>
      <c r="E20" s="79">
        <v>17</v>
      </c>
      <c r="F20" s="18" t="str">
        <f>'LEG A'!F20</f>
        <v>WREAKE MIXED B</v>
      </c>
      <c r="G20" s="29" t="s">
        <v>491</v>
      </c>
      <c r="H20" s="19">
        <f>IF('LEG L'!I20&lt;'LEG L'!H2,'LEG L'!I20,'LEG L'!H2)</f>
        <v>0.3645833333333333</v>
      </c>
      <c r="I20" s="71">
        <f>VLOOKUP(E4:E43,$B4:$C43,2,FALSE)</f>
        <v>0.41280092592592593</v>
      </c>
      <c r="J20" s="8">
        <f t="shared" si="0"/>
        <v>0.04821759259259262</v>
      </c>
      <c r="K20" s="19">
        <f>'LEG L'!K20+J20</f>
        <v>0.5540856481481482</v>
      </c>
      <c r="L20" s="11"/>
      <c r="M20" s="54">
        <v>17</v>
      </c>
      <c r="N20" s="54" t="s">
        <v>74</v>
      </c>
      <c r="O20" s="54" t="s">
        <v>415</v>
      </c>
      <c r="P20" s="55">
        <v>0.0335185185185185</v>
      </c>
      <c r="Q20" s="53"/>
      <c r="R20" s="54">
        <v>17</v>
      </c>
      <c r="S20" s="54" t="s">
        <v>72</v>
      </c>
      <c r="T20" s="55">
        <v>0.46375000000000005</v>
      </c>
    </row>
    <row r="21" spans="2:20" ht="15">
      <c r="B21" s="61">
        <v>33</v>
      </c>
      <c r="C21" s="65">
        <v>0.3985185185185185</v>
      </c>
      <c r="E21" s="79">
        <v>18</v>
      </c>
      <c r="F21" s="18" t="str">
        <f>'LEG A'!F21</f>
        <v>FLECKNY KIBWRTH MIX</v>
      </c>
      <c r="G21" s="29" t="s">
        <v>492</v>
      </c>
      <c r="H21" s="19">
        <f>IF('LEG L'!I21&lt;'LEG L'!H2,'LEG L'!I21,'LEG L'!H2)</f>
        <v>0.3645833333333333</v>
      </c>
      <c r="I21" s="71">
        <f>VLOOKUP(E4:E43,$B4:$C43,2,FALSE)</f>
        <v>0.3959953703703704</v>
      </c>
      <c r="J21" s="8">
        <f t="shared" si="0"/>
        <v>0.0314120370370371</v>
      </c>
      <c r="K21" s="19">
        <f>'LEG L'!K21+J21</f>
        <v>0.45925925925925926</v>
      </c>
      <c r="L21" s="11"/>
      <c r="M21" s="54">
        <v>18</v>
      </c>
      <c r="N21" s="54" t="s">
        <v>73</v>
      </c>
      <c r="O21" s="54" t="s">
        <v>505</v>
      </c>
      <c r="P21" s="55">
        <v>0.03393518518518518</v>
      </c>
      <c r="Q21" s="53"/>
      <c r="R21" s="54">
        <v>18</v>
      </c>
      <c r="S21" s="54" t="s">
        <v>70</v>
      </c>
      <c r="T21" s="55">
        <v>0.46753472222222225</v>
      </c>
    </row>
    <row r="22" spans="2:20" ht="15">
      <c r="B22" s="61">
        <v>8</v>
      </c>
      <c r="C22" s="65">
        <v>0.39944444444444444</v>
      </c>
      <c r="E22" s="79">
        <v>19</v>
      </c>
      <c r="F22" s="18" t="str">
        <f>'LEG A'!F22</f>
        <v>WEST END MIXED A</v>
      </c>
      <c r="G22" s="29" t="s">
        <v>493</v>
      </c>
      <c r="H22" s="19">
        <f>IF('LEG L'!I22&lt;'LEG L'!H2,'LEG L'!I22,'LEG L'!H2)</f>
        <v>0.3645833333333333</v>
      </c>
      <c r="I22" s="71">
        <f>VLOOKUP(E4:E43,$B4:$C43,2,FALSE)</f>
        <v>0.39665509259259263</v>
      </c>
      <c r="J22" s="8">
        <f t="shared" si="0"/>
        <v>0.032071759259259314</v>
      </c>
      <c r="K22" s="19">
        <f>'LEG L'!K22+J22</f>
        <v>0.4272800925925927</v>
      </c>
      <c r="L22" s="11"/>
      <c r="M22" s="54">
        <v>19</v>
      </c>
      <c r="N22" s="54" t="s">
        <v>50</v>
      </c>
      <c r="O22" s="54" t="s">
        <v>482</v>
      </c>
      <c r="P22" s="55">
        <v>0.03486111111111112</v>
      </c>
      <c r="Q22" s="53"/>
      <c r="R22" s="54">
        <v>19</v>
      </c>
      <c r="S22" s="54" t="s">
        <v>53</v>
      </c>
      <c r="T22" s="55">
        <v>0.4694212962962963</v>
      </c>
    </row>
    <row r="23" spans="2:20" ht="15">
      <c r="B23" s="61">
        <v>31</v>
      </c>
      <c r="C23" s="65">
        <v>0.40097222222222223</v>
      </c>
      <c r="E23" s="79">
        <v>20</v>
      </c>
      <c r="F23" s="18" t="str">
        <f>'LEG A'!F23</f>
        <v>WEST END MIXED B</v>
      </c>
      <c r="G23" s="29" t="s">
        <v>494</v>
      </c>
      <c r="H23" s="19">
        <f>IF('LEG L'!I23&lt;'LEG L'!H2,'LEG L'!I23,'LEG L'!H2)</f>
        <v>0.3645833333333333</v>
      </c>
      <c r="I23" s="71">
        <f>VLOOKUP(E4:E43,$B4:$C43,2,FALSE)</f>
        <v>0.4012731481481482</v>
      </c>
      <c r="J23" s="8">
        <f t="shared" si="0"/>
        <v>0.03668981481481487</v>
      </c>
      <c r="K23" s="19">
        <f>'LEG L'!K23+J23</f>
        <v>0.5133680555555556</v>
      </c>
      <c r="L23" s="11"/>
      <c r="M23" s="54">
        <v>20</v>
      </c>
      <c r="N23" s="54" t="s">
        <v>71</v>
      </c>
      <c r="O23" s="54" t="s">
        <v>503</v>
      </c>
      <c r="P23" s="55">
        <v>0.036388888888888915</v>
      </c>
      <c r="Q23" s="53"/>
      <c r="R23" s="54">
        <v>20</v>
      </c>
      <c r="S23" s="54" t="s">
        <v>50</v>
      </c>
      <c r="T23" s="55">
        <v>0.47344907407407405</v>
      </c>
    </row>
    <row r="24" spans="2:20" ht="15">
      <c r="B24" s="61">
        <v>16</v>
      </c>
      <c r="C24" s="65">
        <v>0.40116898148148145</v>
      </c>
      <c r="E24" s="79">
        <v>21</v>
      </c>
      <c r="F24" s="18" t="str">
        <f>'LEG A'!F24</f>
        <v>HUNCOTE MEN A</v>
      </c>
      <c r="G24" s="29" t="s">
        <v>495</v>
      </c>
      <c r="H24" s="19">
        <f>IF('LEG L'!I24&lt;'LEG L'!H2,'LEG L'!I24,'LEG L'!H2)</f>
        <v>0.3641898148148148</v>
      </c>
      <c r="I24" s="71">
        <f>VLOOKUP(E4:E43,$B4:$C43,2,FALSE)</f>
        <v>0.3960763888888889</v>
      </c>
      <c r="J24" s="8">
        <f t="shared" si="0"/>
        <v>0.03188657407407408</v>
      </c>
      <c r="K24" s="19">
        <f>'LEG L'!K24+J24</f>
        <v>0.3960763888888889</v>
      </c>
      <c r="L24" s="11"/>
      <c r="M24" s="54">
        <v>21</v>
      </c>
      <c r="N24" s="54" t="s">
        <v>57</v>
      </c>
      <c r="O24" s="54" t="s">
        <v>490</v>
      </c>
      <c r="P24" s="55">
        <v>0.03658564814814813</v>
      </c>
      <c r="Q24" s="53"/>
      <c r="R24" s="54">
        <v>21</v>
      </c>
      <c r="S24" s="54" t="s">
        <v>67</v>
      </c>
      <c r="T24" s="55">
        <v>0.4779398148148149</v>
      </c>
    </row>
    <row r="25" spans="2:20" ht="15">
      <c r="B25" s="61">
        <v>20</v>
      </c>
      <c r="C25" s="65">
        <v>0.4012731481481482</v>
      </c>
      <c r="E25" s="79">
        <v>22</v>
      </c>
      <c r="F25" s="18" t="str">
        <f>'LEG A'!F25</f>
        <v>HUNCOTE MEN B</v>
      </c>
      <c r="G25" s="29" t="s">
        <v>496</v>
      </c>
      <c r="H25" s="19">
        <f>IF('LEG L'!I25&lt;'LEG L'!H2,'LEG L'!I25,'LEG L'!H2)</f>
        <v>0.3645833333333333</v>
      </c>
      <c r="I25" s="71">
        <f>VLOOKUP(E4:E43,$B4:$C43,2,FALSE)</f>
        <v>0.39663194444444444</v>
      </c>
      <c r="J25" s="8">
        <f t="shared" si="0"/>
        <v>0.032048611111111125</v>
      </c>
      <c r="K25" s="19">
        <f>'LEG L'!K25+J25</f>
        <v>0.4369791666666667</v>
      </c>
      <c r="L25" s="11"/>
      <c r="M25" s="54">
        <v>22</v>
      </c>
      <c r="N25" s="54" t="s">
        <v>60</v>
      </c>
      <c r="O25" s="54" t="s">
        <v>494</v>
      </c>
      <c r="P25" s="55">
        <v>0.03668981481481487</v>
      </c>
      <c r="Q25" s="53"/>
      <c r="R25" s="54">
        <v>22</v>
      </c>
      <c r="S25" s="54" t="s">
        <v>63</v>
      </c>
      <c r="T25" s="94">
        <v>0.4820023148148148</v>
      </c>
    </row>
    <row r="26" spans="2:20" ht="15">
      <c r="B26" s="61">
        <v>25</v>
      </c>
      <c r="C26" s="65">
        <v>0.40152777777777776</v>
      </c>
      <c r="E26" s="79">
        <v>23</v>
      </c>
      <c r="F26" s="18" t="str">
        <f>'LEG A'!F26</f>
        <v>HUNCOTE LADIES</v>
      </c>
      <c r="G26" s="29" t="s">
        <v>497</v>
      </c>
      <c r="H26" s="19">
        <f>IF('LEG L'!I26&lt;'LEG L'!H2,'LEG L'!I26,'LEG L'!H2)</f>
        <v>0.3645833333333333</v>
      </c>
      <c r="I26" s="71">
        <f>VLOOKUP(E4:E43,$B4:$C43,2,FALSE)</f>
        <v>0.40269675925925924</v>
      </c>
      <c r="J26" s="8">
        <f t="shared" si="0"/>
        <v>0.038113425925925926</v>
      </c>
      <c r="K26" s="19">
        <f>'LEG L'!K26+J26</f>
        <v>0.4820023148148148</v>
      </c>
      <c r="L26" s="11"/>
      <c r="M26" s="54">
        <v>23</v>
      </c>
      <c r="N26" s="54" t="s">
        <v>65</v>
      </c>
      <c r="O26" s="54" t="s">
        <v>499</v>
      </c>
      <c r="P26" s="55">
        <v>0.036944444444444446</v>
      </c>
      <c r="Q26" s="53"/>
      <c r="R26" s="54">
        <v>23</v>
      </c>
      <c r="S26" s="54" t="s">
        <v>65</v>
      </c>
      <c r="T26" s="94">
        <v>0.48555555555555563</v>
      </c>
    </row>
    <row r="27" spans="2:20" ht="15">
      <c r="B27" s="61">
        <v>6</v>
      </c>
      <c r="C27" s="65">
        <v>0.4018865740740741</v>
      </c>
      <c r="E27" s="79">
        <v>24</v>
      </c>
      <c r="F27" s="18" t="str">
        <f>'LEG A'!F27</f>
        <v>BIRSTALL MEN</v>
      </c>
      <c r="G27" s="29" t="s">
        <v>498</v>
      </c>
      <c r="H27" s="19">
        <f>IF('LEG L'!I27&lt;'LEG L'!H2,'LEG L'!I27,'LEG L'!H2)</f>
        <v>0.3645833333333333</v>
      </c>
      <c r="I27" s="71">
        <f>VLOOKUP(E4:E43,$B4:$C43,2,FALSE)</f>
        <v>0.3980439814814815</v>
      </c>
      <c r="J27" s="8">
        <f t="shared" si="0"/>
        <v>0.0334606481481482</v>
      </c>
      <c r="K27" s="19">
        <f>'LEG L'!K27+J27</f>
        <v>0.4512268518518519</v>
      </c>
      <c r="L27" s="11"/>
      <c r="M27" s="54">
        <v>24</v>
      </c>
      <c r="N27" s="54" t="s">
        <v>48</v>
      </c>
      <c r="O27" s="54" t="s">
        <v>480</v>
      </c>
      <c r="P27" s="55">
        <v>0.03730324074074076</v>
      </c>
      <c r="Q27" s="53"/>
      <c r="R27" s="54">
        <v>24</v>
      </c>
      <c r="S27" s="54" t="s">
        <v>71</v>
      </c>
      <c r="T27" s="94">
        <v>0.5025115740740741</v>
      </c>
    </row>
    <row r="28" spans="2:20" ht="15">
      <c r="B28" s="61">
        <v>5</v>
      </c>
      <c r="C28" s="65">
        <v>0.4023148148148148</v>
      </c>
      <c r="E28" s="79">
        <v>25</v>
      </c>
      <c r="F28" s="18" t="str">
        <f>'LEG A'!F28</f>
        <v>BIRSTALL LADIES</v>
      </c>
      <c r="G28" s="29" t="s">
        <v>499</v>
      </c>
      <c r="H28" s="19">
        <f>IF('LEG L'!I28&lt;'LEG L'!H2,'LEG L'!I28,'LEG L'!H2)</f>
        <v>0.3645833333333333</v>
      </c>
      <c r="I28" s="71">
        <f>VLOOKUP(E4:E43,$B4:$C43,2,FALSE)</f>
        <v>0.40152777777777776</v>
      </c>
      <c r="J28" s="8">
        <f t="shared" si="0"/>
        <v>0.036944444444444446</v>
      </c>
      <c r="K28" s="19">
        <f>'LEG L'!K28+J28</f>
        <v>0.48555555555555563</v>
      </c>
      <c r="L28" s="11"/>
      <c r="M28" s="54">
        <v>25</v>
      </c>
      <c r="N28" s="54" t="s">
        <v>47</v>
      </c>
      <c r="O28" s="54" t="s">
        <v>479</v>
      </c>
      <c r="P28" s="55">
        <v>0.03773148148148148</v>
      </c>
      <c r="Q28" s="53"/>
      <c r="R28" s="54">
        <v>25</v>
      </c>
      <c r="S28" s="54" t="s">
        <v>47</v>
      </c>
      <c r="T28" s="55">
        <v>0.5041898148148147</v>
      </c>
    </row>
    <row r="29" spans="2:20" ht="15">
      <c r="B29" s="61">
        <v>23</v>
      </c>
      <c r="C29" s="65">
        <v>0.40269675925925924</v>
      </c>
      <c r="E29" s="79">
        <v>26</v>
      </c>
      <c r="F29" s="18" t="str">
        <f>'LEG A'!F29</f>
        <v>BIRSTALL MIXED</v>
      </c>
      <c r="G29" s="29" t="s">
        <v>500</v>
      </c>
      <c r="H29" s="19">
        <f>IF('LEG L'!I29&lt;'LEG L'!H2,'LEG L'!I29,'LEG L'!H2)</f>
        <v>0.3645833333333333</v>
      </c>
      <c r="I29" s="71">
        <f>VLOOKUP(E4:E43,$B4:$C43,2,FALSE)</f>
        <v>0.4076851851851852</v>
      </c>
      <c r="J29" s="8">
        <f t="shared" si="0"/>
        <v>0.04310185185185189</v>
      </c>
      <c r="K29" s="19">
        <f>'LEG L'!K29+J29</f>
        <v>0.5293055555555557</v>
      </c>
      <c r="L29" s="11"/>
      <c r="M29" s="54">
        <v>26</v>
      </c>
      <c r="N29" s="54" t="s">
        <v>63</v>
      </c>
      <c r="O29" s="54" t="s">
        <v>497</v>
      </c>
      <c r="P29" s="55">
        <v>0.038113425925925926</v>
      </c>
      <c r="Q29" s="53"/>
      <c r="R29" s="54">
        <v>26</v>
      </c>
      <c r="S29" s="54" t="s">
        <v>51</v>
      </c>
      <c r="T29" s="55">
        <v>0.5043055555555556</v>
      </c>
    </row>
    <row r="30" spans="2:20" ht="15">
      <c r="B30" s="61">
        <v>12</v>
      </c>
      <c r="C30" s="65">
        <v>0.4037268518518518</v>
      </c>
      <c r="E30" s="79">
        <v>27</v>
      </c>
      <c r="F30" s="18" t="str">
        <f>'LEG A'!F30</f>
        <v>DESFORD MEN</v>
      </c>
      <c r="G30" s="29" t="s">
        <v>501</v>
      </c>
      <c r="H30" s="19">
        <f>IF('LEG L'!I30&lt;'LEG L'!H2,'LEG L'!I30,'LEG L'!H2)</f>
        <v>0.3645833333333333</v>
      </c>
      <c r="I30" s="71">
        <f>VLOOKUP(E4:E43,$B4:$C43,2,FALSE)</f>
        <v>0.4105787037037037</v>
      </c>
      <c r="J30" s="8">
        <f t="shared" si="0"/>
        <v>0.04599537037037038</v>
      </c>
      <c r="K30" s="19">
        <f>'LEG L'!K30+J30</f>
        <v>0.4779398148148149</v>
      </c>
      <c r="L30" s="11"/>
      <c r="M30" s="54">
        <v>27</v>
      </c>
      <c r="N30" s="54" t="s">
        <v>54</v>
      </c>
      <c r="O30" s="54" t="s">
        <v>486</v>
      </c>
      <c r="P30" s="55">
        <v>0.039143518518518494</v>
      </c>
      <c r="Q30" s="53"/>
      <c r="R30" s="54">
        <v>27</v>
      </c>
      <c r="S30" s="54" t="s">
        <v>48</v>
      </c>
      <c r="T30" s="55">
        <v>0.5061342592592593</v>
      </c>
    </row>
    <row r="31" spans="2:20" ht="15">
      <c r="B31" s="61">
        <v>9</v>
      </c>
      <c r="C31" s="65">
        <v>0.4061689814814815</v>
      </c>
      <c r="E31" s="79">
        <v>28</v>
      </c>
      <c r="F31" s="18" t="str">
        <f>'LEG A'!F31</f>
        <v>DESFORD MIXED</v>
      </c>
      <c r="G31" s="29" t="s">
        <v>251</v>
      </c>
      <c r="H31" s="19">
        <f>IF('LEG L'!I31&lt;'LEG L'!H2,'LEG L'!I31,'LEG L'!H2)</f>
        <v>0.3645833333333333</v>
      </c>
      <c r="I31" s="71">
        <f>VLOOKUP(E4:E43,$B4:$C43,2,FALSE)</f>
        <v>0.3977777777777778</v>
      </c>
      <c r="J31" s="8">
        <f t="shared" si="0"/>
        <v>0.03319444444444447</v>
      </c>
      <c r="K31" s="19">
        <f>'LEG L'!K31+J31</f>
        <v>0.5722222222222224</v>
      </c>
      <c r="L31" s="11"/>
      <c r="M31" s="54">
        <v>28</v>
      </c>
      <c r="N31" s="54" t="s">
        <v>51</v>
      </c>
      <c r="O31" s="54" t="s">
        <v>483</v>
      </c>
      <c r="P31" s="55">
        <v>0.04158564814814819</v>
      </c>
      <c r="Q31" s="53"/>
      <c r="R31" s="54">
        <v>28</v>
      </c>
      <c r="S31" s="54" t="s">
        <v>60</v>
      </c>
      <c r="T31" s="55">
        <v>0.5133680555555556</v>
      </c>
    </row>
    <row r="32" spans="2:20" ht="15">
      <c r="B32" s="62">
        <v>29</v>
      </c>
      <c r="C32" s="65">
        <v>0.40644675925925927</v>
      </c>
      <c r="E32" s="79">
        <v>29</v>
      </c>
      <c r="F32" s="18" t="str">
        <f>'LEG A'!F32</f>
        <v>LEICESTER TRI MEN A</v>
      </c>
      <c r="G32" s="29" t="s">
        <v>223</v>
      </c>
      <c r="H32" s="19">
        <f>IF('LEG L'!I32&lt;'LEG L'!H2,'LEG L'!I32,'LEG L'!H2)</f>
        <v>0.362650462962963</v>
      </c>
      <c r="I32" s="71">
        <f>VLOOKUP(E4:E43,$B4:$C43,2,FALSE)</f>
        <v>0.40644675925925927</v>
      </c>
      <c r="J32" s="8">
        <f t="shared" si="0"/>
        <v>0.04379629629629628</v>
      </c>
      <c r="K32" s="19">
        <f>'LEG L'!K32+J32</f>
        <v>0.40644675925925927</v>
      </c>
      <c r="L32" s="11"/>
      <c r="M32" s="54">
        <v>29</v>
      </c>
      <c r="N32" s="54" t="s">
        <v>66</v>
      </c>
      <c r="O32" s="54" t="s">
        <v>500</v>
      </c>
      <c r="P32" s="55">
        <v>0.04310185185185189</v>
      </c>
      <c r="R32" s="54">
        <v>29</v>
      </c>
      <c r="S32" s="54" t="s">
        <v>74</v>
      </c>
      <c r="T32" s="55">
        <v>0.5222916666666666</v>
      </c>
    </row>
    <row r="33" spans="2:20" ht="15">
      <c r="B33" s="62">
        <v>26</v>
      </c>
      <c r="C33" s="65">
        <v>0.4076851851851852</v>
      </c>
      <c r="E33" s="79">
        <v>30</v>
      </c>
      <c r="F33" s="18" t="str">
        <f>'LEG A'!F33</f>
        <v>LEICESTER TRI MEN B</v>
      </c>
      <c r="G33" s="29" t="s">
        <v>502</v>
      </c>
      <c r="H33" s="19">
        <f>IF('LEG L'!I33&lt;'LEG L'!H2,'LEG L'!I33,'LEG L'!H2)</f>
        <v>0.3645833333333333</v>
      </c>
      <c r="I33" s="71">
        <f>VLOOKUP(E4:E43,$B4:$C43,2,FALSE)</f>
        <v>0.3978587962962963</v>
      </c>
      <c r="J33" s="8">
        <f t="shared" si="0"/>
        <v>0.033275462962962965</v>
      </c>
      <c r="K33" s="19">
        <f>'LEG L'!K33+J33</f>
        <v>0.46753472222222225</v>
      </c>
      <c r="L33" s="11"/>
      <c r="M33" s="54">
        <v>30</v>
      </c>
      <c r="N33" s="54" t="s">
        <v>69</v>
      </c>
      <c r="O33" s="54" t="s">
        <v>223</v>
      </c>
      <c r="P33" s="55">
        <v>0.04379629629629628</v>
      </c>
      <c r="R33" s="54">
        <v>30</v>
      </c>
      <c r="S33" s="54" t="s">
        <v>66</v>
      </c>
      <c r="T33" s="55">
        <v>0.5293055555555557</v>
      </c>
    </row>
    <row r="34" spans="2:20" ht="15">
      <c r="B34" s="62">
        <v>2</v>
      </c>
      <c r="C34" s="65">
        <v>0.40875</v>
      </c>
      <c r="E34" s="79">
        <v>31</v>
      </c>
      <c r="F34" s="18" t="str">
        <f>'LEG A'!F34</f>
        <v>LEICESTER TRI LADIES</v>
      </c>
      <c r="G34" s="29" t="s">
        <v>503</v>
      </c>
      <c r="H34" s="19">
        <f>IF('LEG L'!I34&lt;'LEG L'!H2,'LEG L'!I34,'LEG L'!H2)</f>
        <v>0.3645833333333333</v>
      </c>
      <c r="I34" s="71">
        <f>VLOOKUP(E4:E43,$B4:$C43,2,FALSE)</f>
        <v>0.40097222222222223</v>
      </c>
      <c r="J34" s="8">
        <f t="shared" si="0"/>
        <v>0.036388888888888915</v>
      </c>
      <c r="K34" s="19">
        <f>'LEG L'!K34+J34</f>
        <v>0.5025115740740741</v>
      </c>
      <c r="L34" s="11"/>
      <c r="M34" s="54">
        <v>31</v>
      </c>
      <c r="N34" s="54" t="s">
        <v>44</v>
      </c>
      <c r="O34" s="54" t="s">
        <v>100</v>
      </c>
      <c r="P34" s="55">
        <v>0.04416666666666669</v>
      </c>
      <c r="R34" s="54">
        <v>31</v>
      </c>
      <c r="S34" s="54" t="s">
        <v>44</v>
      </c>
      <c r="T34" s="55">
        <v>0.5475347222222222</v>
      </c>
    </row>
    <row r="35" spans="2:20" ht="15">
      <c r="B35" s="62">
        <v>27</v>
      </c>
      <c r="C35" s="65">
        <v>0.4105787037037037</v>
      </c>
      <c r="E35" s="79">
        <v>32</v>
      </c>
      <c r="F35" s="18" t="str">
        <f>'LEG A'!F35</f>
        <v>STILTO STRIDERS MIXED</v>
      </c>
      <c r="G35" s="29" t="s">
        <v>504</v>
      </c>
      <c r="H35" s="19">
        <f>IF('LEG L'!I35&lt;'LEG L'!H2,'LEG L'!I35,'LEG L'!H2)</f>
        <v>0.3645833333333333</v>
      </c>
      <c r="I35" s="71">
        <f>VLOOKUP(E4:E43,$B4:$C43,2,FALSE)</f>
        <v>0.39679398148148143</v>
      </c>
      <c r="J35" s="8">
        <f t="shared" si="0"/>
        <v>0.03221064814814811</v>
      </c>
      <c r="K35" s="19">
        <f>'LEG L'!K35+J35</f>
        <v>0.46375000000000005</v>
      </c>
      <c r="L35" s="11"/>
      <c r="M35" s="54">
        <v>32</v>
      </c>
      <c r="N35" s="54" t="s">
        <v>67</v>
      </c>
      <c r="O35" s="54" t="s">
        <v>501</v>
      </c>
      <c r="P35" s="55">
        <v>0.04599537037037038</v>
      </c>
      <c r="R35" s="54">
        <v>32</v>
      </c>
      <c r="S35" s="54" t="s">
        <v>55</v>
      </c>
      <c r="T35" s="55">
        <v>0.5482175925925925</v>
      </c>
    </row>
    <row r="36" spans="2:20" ht="15">
      <c r="B36" s="62">
        <v>13</v>
      </c>
      <c r="C36" s="65">
        <v>0.41172453703703704</v>
      </c>
      <c r="E36" s="79">
        <v>33</v>
      </c>
      <c r="F36" s="18" t="str">
        <f>'LEG A'!F36</f>
        <v>HINCKLEY MEN</v>
      </c>
      <c r="G36" s="29" t="s">
        <v>505</v>
      </c>
      <c r="H36" s="19">
        <f>IF('LEG L'!I36&lt;'LEG L'!H2,'LEG L'!I36,'LEG L'!H2)</f>
        <v>0.3645833333333333</v>
      </c>
      <c r="I36" s="71">
        <f>VLOOKUP(E4:E43,$B4:$C43,2,FALSE)</f>
        <v>0.3985185185185185</v>
      </c>
      <c r="J36" s="8">
        <f t="shared" si="0"/>
        <v>0.03393518518518518</v>
      </c>
      <c r="K36" s="19">
        <f>'LEG L'!K36+J36</f>
        <v>0.4096643518518518</v>
      </c>
      <c r="L36" s="11"/>
      <c r="M36" s="54">
        <v>33</v>
      </c>
      <c r="N36" s="54" t="s">
        <v>55</v>
      </c>
      <c r="O36" s="54" t="s">
        <v>487</v>
      </c>
      <c r="P36" s="55">
        <v>0.04714120370370373</v>
      </c>
      <c r="R36" s="54">
        <v>33</v>
      </c>
      <c r="S36" s="54" t="s">
        <v>58</v>
      </c>
      <c r="T36" s="55">
        <v>0.5540856481481482</v>
      </c>
    </row>
    <row r="37" spans="2:20" ht="15">
      <c r="B37" s="62">
        <v>17</v>
      </c>
      <c r="C37" s="65">
        <v>0.41280092592592593</v>
      </c>
      <c r="E37" s="79">
        <v>34</v>
      </c>
      <c r="F37" s="18" t="str">
        <f>'LEG A'!F37</f>
        <v>HINCKLEY MIXED</v>
      </c>
      <c r="G37" s="29" t="s">
        <v>415</v>
      </c>
      <c r="H37" s="19">
        <f>IF('LEG L'!I37&lt;'LEG L'!H2,'LEG L'!I37,'LEG L'!H2)</f>
        <v>0.3645833333333333</v>
      </c>
      <c r="I37" s="71">
        <f>VLOOKUP(E4:E43,$B4:$C43,2,FALSE)</f>
        <v>0.3981018518518518</v>
      </c>
      <c r="J37" s="8">
        <f t="shared" si="0"/>
        <v>0.0335185185185185</v>
      </c>
      <c r="K37" s="19">
        <f>'LEG L'!K37+J37</f>
        <v>0.5222916666666666</v>
      </c>
      <c r="L37" s="11"/>
      <c r="M37" s="54">
        <v>34</v>
      </c>
      <c r="N37" s="54" t="s">
        <v>58</v>
      </c>
      <c r="O37" s="54" t="s">
        <v>491</v>
      </c>
      <c r="P37" s="55">
        <v>0.04821759259259262</v>
      </c>
      <c r="R37" s="54">
        <v>34</v>
      </c>
      <c r="S37" s="54" t="s">
        <v>68</v>
      </c>
      <c r="T37" s="55">
        <v>0.5722222222222224</v>
      </c>
    </row>
    <row r="38" spans="2:20" ht="15">
      <c r="B38" s="62"/>
      <c r="C38" s="65"/>
      <c r="E38" s="79"/>
      <c r="F38" s="18">
        <f>'LEG A'!F38</f>
        <v>0</v>
      </c>
      <c r="G38" s="29"/>
      <c r="H38" s="19" t="e">
        <f>IF('LEG L'!I38&lt;'LEG L'!H2,'LEG L'!I38,'LEG L'!H2)</f>
        <v>#N/A</v>
      </c>
      <c r="I38" s="71" t="e">
        <f>VLOOKUP(E4:E43,$B4:$C43,2,FALSE)</f>
        <v>#N/A</v>
      </c>
      <c r="J38" s="8" t="e">
        <f t="shared" si="0"/>
        <v>#N/A</v>
      </c>
      <c r="K38" s="19" t="e">
        <f>'LEG L'!K38+J38</f>
        <v>#N/A</v>
      </c>
      <c r="L38" s="11"/>
      <c r="M38" s="54">
        <v>35</v>
      </c>
      <c r="N38" s="54">
        <v>0</v>
      </c>
      <c r="O38" s="54"/>
      <c r="P38" s="55" t="e">
        <v>#N/A</v>
      </c>
      <c r="R38" s="54">
        <v>35</v>
      </c>
      <c r="S38" s="54">
        <v>0</v>
      </c>
      <c r="T38" s="55" t="e">
        <v>#N/A</v>
      </c>
    </row>
    <row r="39" spans="2:20" ht="15">
      <c r="B39" s="62"/>
      <c r="C39" s="65"/>
      <c r="E39" s="79"/>
      <c r="F39" s="18">
        <f>'LEG A'!F39</f>
        <v>0</v>
      </c>
      <c r="G39" s="29"/>
      <c r="H39" s="19" t="e">
        <f>IF('LEG L'!I39&lt;'LEG L'!H2,'LEG L'!I39,'LEG L'!H2)</f>
        <v>#N/A</v>
      </c>
      <c r="I39" s="71" t="e">
        <f>VLOOKUP(E4:E43,$B4:$C43,2,FALSE)</f>
        <v>#N/A</v>
      </c>
      <c r="J39" s="8" t="e">
        <f t="shared" si="0"/>
        <v>#N/A</v>
      </c>
      <c r="K39" s="19" t="e">
        <f>'LEG L'!K39+J39</f>
        <v>#N/A</v>
      </c>
      <c r="L39" s="11"/>
      <c r="M39" s="54">
        <v>36</v>
      </c>
      <c r="N39" s="54">
        <v>0</v>
      </c>
      <c r="O39" s="54"/>
      <c r="P39" s="55" t="e">
        <v>#N/A</v>
      </c>
      <c r="R39" s="54">
        <v>36</v>
      </c>
      <c r="S39" s="54">
        <v>0</v>
      </c>
      <c r="T39" s="55" t="e">
        <v>#N/A</v>
      </c>
    </row>
    <row r="40" spans="2:20" ht="15">
      <c r="B40" s="62"/>
      <c r="C40" s="65"/>
      <c r="E40" s="79"/>
      <c r="F40" s="18">
        <f>'LEG A'!F40</f>
        <v>0</v>
      </c>
      <c r="G40" s="29"/>
      <c r="H40" s="19" t="e">
        <f>IF('LEG L'!I40&lt;'LEG L'!H2,'LEG L'!I40,'LEG L'!H2)</f>
        <v>#N/A</v>
      </c>
      <c r="I40" s="71" t="e">
        <f>VLOOKUP(E4:E43,$B4:$C43,2,FALSE)</f>
        <v>#N/A</v>
      </c>
      <c r="J40" s="8" t="e">
        <f t="shared" si="0"/>
        <v>#N/A</v>
      </c>
      <c r="K40" s="19" t="e">
        <f>'LEG L'!K40+J40</f>
        <v>#N/A</v>
      </c>
      <c r="L40" s="11"/>
      <c r="M40" s="54">
        <v>37</v>
      </c>
      <c r="N40" s="54">
        <v>0</v>
      </c>
      <c r="O40" s="54"/>
      <c r="P40" s="55" t="e">
        <v>#N/A</v>
      </c>
      <c r="R40" s="54">
        <v>37</v>
      </c>
      <c r="S40" s="54">
        <v>0</v>
      </c>
      <c r="T40" s="55" t="e">
        <v>#N/A</v>
      </c>
    </row>
    <row r="41" spans="2:20" ht="15">
      <c r="B41" s="62"/>
      <c r="C41" s="65"/>
      <c r="E41" s="79"/>
      <c r="F41" s="18">
        <f>'LEG A'!F41</f>
        <v>0</v>
      </c>
      <c r="G41" s="29"/>
      <c r="H41" s="19" t="e">
        <f>IF('LEG L'!I41&lt;'LEG L'!H2,'LEG L'!I41,'LEG L'!H2)</f>
        <v>#N/A</v>
      </c>
      <c r="I41" s="71" t="e">
        <f>VLOOKUP(E4:E43,$B4:$C43,2,FALSE)</f>
        <v>#N/A</v>
      </c>
      <c r="J41" s="8" t="e">
        <f t="shared" si="0"/>
        <v>#N/A</v>
      </c>
      <c r="K41" s="19" t="e">
        <f>'LEG L'!K41+J41</f>
        <v>#N/A</v>
      </c>
      <c r="L41" s="11"/>
      <c r="M41" s="54">
        <v>38</v>
      </c>
      <c r="N41" s="54">
        <v>0</v>
      </c>
      <c r="O41" s="54"/>
      <c r="P41" s="55" t="e">
        <v>#N/A</v>
      </c>
      <c r="R41" s="54">
        <v>38</v>
      </c>
      <c r="S41" s="54">
        <v>0</v>
      </c>
      <c r="T41" s="55" t="e">
        <v>#N/A</v>
      </c>
    </row>
    <row r="42" spans="2:20" ht="15">
      <c r="B42" s="62"/>
      <c r="C42" s="65"/>
      <c r="E42" s="79"/>
      <c r="F42" s="18">
        <f>'LEG A'!F42</f>
        <v>0</v>
      </c>
      <c r="G42" s="29"/>
      <c r="H42" s="19" t="e">
        <f>IF('LEG L'!I42&lt;'LEG L'!H2,'LEG L'!I42,'LEG L'!H2)</f>
        <v>#N/A</v>
      </c>
      <c r="I42" s="71" t="e">
        <f>VLOOKUP(E4:E43,$B4:$C43,2,FALSE)</f>
        <v>#N/A</v>
      </c>
      <c r="J42" s="8" t="e">
        <f t="shared" si="0"/>
        <v>#N/A</v>
      </c>
      <c r="K42" s="19" t="e">
        <f>'LEG L'!K42+J42</f>
        <v>#N/A</v>
      </c>
      <c r="L42" s="11"/>
      <c r="M42" s="54">
        <v>39</v>
      </c>
      <c r="N42" s="54">
        <v>0</v>
      </c>
      <c r="O42" s="54"/>
      <c r="P42" s="55" t="e">
        <v>#N/A</v>
      </c>
      <c r="R42" s="54">
        <v>39</v>
      </c>
      <c r="S42" s="54">
        <v>0</v>
      </c>
      <c r="T42" s="55" t="e">
        <v>#N/A</v>
      </c>
    </row>
    <row r="43" spans="2:20" ht="15">
      <c r="B43" s="62"/>
      <c r="C43" s="65"/>
      <c r="E43" s="79"/>
      <c r="F43" s="18">
        <f>'LEG A'!F43</f>
        <v>0</v>
      </c>
      <c r="G43" s="29"/>
      <c r="H43" s="19" t="e">
        <f>IF('LEG L'!I43&lt;'LEG L'!H2,'LEG L'!I43,'LEG L'!H2)</f>
        <v>#N/A</v>
      </c>
      <c r="I43" s="71" t="e">
        <f>VLOOKUP(E4:E43,$B4:$C43,2,FALSE)</f>
        <v>#N/A</v>
      </c>
      <c r="J43" s="8" t="e">
        <f t="shared" si="0"/>
        <v>#N/A</v>
      </c>
      <c r="K43" s="19" t="e">
        <f>'LEG L'!K43+J43</f>
        <v>#N/A</v>
      </c>
      <c r="L43" s="11"/>
      <c r="M43" s="54">
        <v>40</v>
      </c>
      <c r="N43" s="54">
        <v>0</v>
      </c>
      <c r="O43" s="54"/>
      <c r="P43" s="55" t="e">
        <v>#N/A</v>
      </c>
      <c r="R43" s="54">
        <v>40</v>
      </c>
      <c r="S43" s="54">
        <v>0</v>
      </c>
      <c r="T43" s="55" t="e">
        <v>#N/A</v>
      </c>
    </row>
    <row r="44" spans="6:12" ht="14.25">
      <c r="F44" s="11"/>
      <c r="G44" s="27"/>
      <c r="H44" s="12"/>
      <c r="I44" s="69"/>
      <c r="J44" s="12"/>
      <c r="K44" s="12"/>
      <c r="L44" s="11"/>
    </row>
    <row r="45" spans="6:12" ht="14.25">
      <c r="F45" s="11"/>
      <c r="G45" s="27"/>
      <c r="H45" s="12"/>
      <c r="I45" s="69"/>
      <c r="J45" s="12"/>
      <c r="K45" s="12"/>
      <c r="L45" s="11"/>
    </row>
    <row r="46" spans="6:12" ht="14.25">
      <c r="F46" s="11"/>
      <c r="G46" s="27"/>
      <c r="H46" s="12"/>
      <c r="I46" s="69"/>
      <c r="J46" s="12"/>
      <c r="K46" s="12"/>
      <c r="L46" s="11"/>
    </row>
    <row r="47" spans="6:12" ht="14.25">
      <c r="F47" s="11"/>
      <c r="G47" s="27"/>
      <c r="H47" s="12"/>
      <c r="I47" s="69"/>
      <c r="J47" s="12"/>
      <c r="K47" s="12"/>
      <c r="L47" s="11"/>
    </row>
    <row r="48" spans="6:12" ht="14.25">
      <c r="F48" s="11"/>
      <c r="G48" s="27"/>
      <c r="H48" s="12"/>
      <c r="I48" s="69"/>
      <c r="J48" s="12"/>
      <c r="K48" s="12"/>
      <c r="L48" s="11"/>
    </row>
    <row r="49" spans="6:12" ht="14.25">
      <c r="F49" s="11"/>
      <c r="G49" s="27"/>
      <c r="H49" s="12"/>
      <c r="I49" s="69"/>
      <c r="J49" s="12"/>
      <c r="K49" s="12"/>
      <c r="L49" s="11"/>
    </row>
    <row r="50" spans="6:12" ht="14.25">
      <c r="F50" s="11"/>
      <c r="G50" s="27"/>
      <c r="H50" s="12"/>
      <c r="I50" s="69"/>
      <c r="J50" s="12"/>
      <c r="K50" s="12"/>
      <c r="L50" s="11"/>
    </row>
    <row r="51" spans="6:12" ht="14.25">
      <c r="F51" s="11"/>
      <c r="G51" s="27"/>
      <c r="H51" s="12"/>
      <c r="I51" s="69"/>
      <c r="J51" s="12"/>
      <c r="K51" s="12"/>
      <c r="L51" s="11"/>
    </row>
    <row r="52" spans="6:12" ht="14.25">
      <c r="F52" s="11"/>
      <c r="G52" s="27"/>
      <c r="H52" s="12"/>
      <c r="I52" s="69"/>
      <c r="J52" s="12"/>
      <c r="K52" s="12"/>
      <c r="L52" s="11"/>
    </row>
    <row r="53" spans="6:12" ht="14.25">
      <c r="F53" s="11"/>
      <c r="G53" s="27"/>
      <c r="H53" s="12"/>
      <c r="I53" s="69"/>
      <c r="J53" s="12"/>
      <c r="K53" s="12"/>
      <c r="L53" s="11"/>
    </row>
  </sheetData>
  <sheetProtection/>
  <mergeCells count="2">
    <mergeCell ref="B2:C2"/>
    <mergeCell ref="R2:S2"/>
  </mergeCells>
  <printOptions/>
  <pageMargins left="0.5905511811023623" right="0.7480314960629921" top="0.33" bottom="0.6" header="0.17" footer="0.5118110236220472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3:P40"/>
  <sheetViews>
    <sheetView zoomScalePageLayoutView="0" workbookViewId="0" topLeftCell="A1">
      <selection activeCell="A28" sqref="A28:IV28"/>
    </sheetView>
  </sheetViews>
  <sheetFormatPr defaultColWidth="9.140625" defaultRowHeight="12.75"/>
  <cols>
    <col min="1" max="1" width="25.00390625" style="0" customWidth="1"/>
    <col min="2" max="5" width="8.00390625" style="63" customWidth="1"/>
    <col min="6" max="7" width="7.8515625" style="63" customWidth="1"/>
    <col min="8" max="8" width="8.00390625" style="63" customWidth="1"/>
    <col min="9" max="9" width="7.8515625" style="63" customWidth="1"/>
    <col min="10" max="10" width="7.8515625" style="63" bestFit="1" customWidth="1"/>
    <col min="11" max="13" width="7.8515625" style="63" customWidth="1"/>
    <col min="14" max="14" width="8.421875" style="63" customWidth="1"/>
    <col min="15" max="15" width="8.7109375" style="63" customWidth="1"/>
    <col min="16" max="16" width="9.140625" style="36" customWidth="1"/>
  </cols>
  <sheetData>
    <row r="3" spans="1:16" ht="12.75">
      <c r="A3" s="72" t="s">
        <v>0</v>
      </c>
      <c r="B3" s="73" t="s">
        <v>11</v>
      </c>
      <c r="C3" s="74" t="s">
        <v>12</v>
      </c>
      <c r="D3" s="74" t="s">
        <v>13</v>
      </c>
      <c r="E3" s="74" t="s">
        <v>14</v>
      </c>
      <c r="F3" s="74" t="s">
        <v>15</v>
      </c>
      <c r="G3" s="74" t="s">
        <v>16</v>
      </c>
      <c r="H3" s="74" t="s">
        <v>17</v>
      </c>
      <c r="I3" s="74" t="s">
        <v>18</v>
      </c>
      <c r="J3" s="74" t="s">
        <v>19</v>
      </c>
      <c r="K3" s="74" t="s">
        <v>20</v>
      </c>
      <c r="L3" s="74" t="s">
        <v>21</v>
      </c>
      <c r="M3" s="74" t="s">
        <v>22</v>
      </c>
      <c r="N3" s="74" t="s">
        <v>23</v>
      </c>
      <c r="O3" s="73" t="s">
        <v>10</v>
      </c>
      <c r="P3"/>
    </row>
    <row r="4" spans="1:16" ht="12.75">
      <c r="A4" s="75" t="str">
        <f>'LEG A'!F4</f>
        <v>CORITANIANS MEN</v>
      </c>
      <c r="B4" s="76">
        <f>'LEG A'!H4</f>
        <v>0.030879629629629632</v>
      </c>
      <c r="C4" s="76">
        <f>'LEG B'!J4</f>
        <v>0.02513888888888889</v>
      </c>
      <c r="D4" s="76">
        <f>'LEG C'!J4</f>
        <v>0.02612268518518518</v>
      </c>
      <c r="E4" s="76">
        <f>'LEG D'!J4</f>
        <v>0.02417824074074075</v>
      </c>
      <c r="F4" s="76">
        <f>'LEG E'!J4</f>
        <v>0.026712962962962952</v>
      </c>
      <c r="G4" s="76">
        <f>'LEG F'!J4</f>
        <v>0.03451388888888887</v>
      </c>
      <c r="H4" s="76">
        <f>'LEG G'!J4</f>
        <v>0.032835648148148155</v>
      </c>
      <c r="I4" s="76">
        <f>'LEG H'!J4</f>
        <v>0.02827546296296296</v>
      </c>
      <c r="J4" s="76">
        <f>'LEG I'!J4</f>
        <v>0.02442129629629633</v>
      </c>
      <c r="K4" s="76">
        <f>'LEG J'!J4</f>
        <v>0.032546296296296295</v>
      </c>
      <c r="L4" s="76">
        <f>'LEG K'!J4</f>
        <v>0.03293981481481478</v>
      </c>
      <c r="M4" s="76">
        <f>'LEG L'!J4</f>
        <v>0.03021990740740743</v>
      </c>
      <c r="N4" s="76">
        <f>'LEG M'!J4</f>
        <v>0.028124999999999956</v>
      </c>
      <c r="O4" s="76">
        <f>'LEG M'!K4</f>
        <v>0.3769097222222222</v>
      </c>
      <c r="P4"/>
    </row>
    <row r="5" spans="1:16" ht="12.75">
      <c r="A5" s="75" t="str">
        <f>'LEG A'!F5</f>
        <v>WREAKE LADIES</v>
      </c>
      <c r="B5" s="76">
        <f>'LEG A'!H5</f>
        <v>0.04204861111111111</v>
      </c>
      <c r="C5" s="76">
        <f>'LEG B'!J5</f>
        <v>0.03409722222222223</v>
      </c>
      <c r="D5" s="76">
        <f>'LEG C'!J5</f>
        <v>0.03372685185185184</v>
      </c>
      <c r="E5" s="76">
        <f>'LEG D'!J5</f>
        <v>0.03583333333333333</v>
      </c>
      <c r="F5" s="76">
        <f>'LEG E'!J5</f>
        <v>0.03868055555555555</v>
      </c>
      <c r="G5" s="76">
        <f>'LEG F'!J5</f>
        <v>0.05219907407407409</v>
      </c>
      <c r="H5" s="76">
        <f>'LEG G'!J5</f>
        <v>0.0420949074074074</v>
      </c>
      <c r="I5" s="76">
        <f>'LEG H'!J5</f>
        <v>0.04585648148148144</v>
      </c>
      <c r="J5" s="76">
        <f>'LEG I'!J5</f>
        <v>0.036655092592592586</v>
      </c>
      <c r="K5" s="76">
        <f>'LEG J'!J5</f>
        <v>0.04935185185185187</v>
      </c>
      <c r="L5" s="76">
        <f>'LEG K'!J5</f>
        <v>0.04540509259259262</v>
      </c>
      <c r="M5" s="76">
        <f>'LEG L'!J5</f>
        <v>0.04741898148148149</v>
      </c>
      <c r="N5" s="76">
        <f>'LEG M'!J5</f>
        <v>0.04416666666666669</v>
      </c>
      <c r="O5" s="76">
        <f>'LEG M'!K5</f>
        <v>0.5475347222222222</v>
      </c>
      <c r="P5"/>
    </row>
    <row r="6" spans="1:16" ht="12.75">
      <c r="A6" s="75" t="str">
        <f>'LEG A'!F6</f>
        <v>CHARNWOOD MIXED</v>
      </c>
      <c r="B6" s="76">
        <f>'LEG A'!H6</f>
        <v>0.033032407407407406</v>
      </c>
      <c r="C6" s="76">
        <f>'LEG B'!J6</f>
        <v>0.02761574074074074</v>
      </c>
      <c r="D6" s="76">
        <f>'LEG C'!J6</f>
        <v>0.02840277777777779</v>
      </c>
      <c r="E6" s="76">
        <f>'LEG D'!J6</f>
        <v>0.02226851851851852</v>
      </c>
      <c r="F6" s="76">
        <f>'LEG E'!J6</f>
        <v>0.02899305555555555</v>
      </c>
      <c r="G6" s="76">
        <f>'LEG F'!J6</f>
        <v>0.03681712962962963</v>
      </c>
      <c r="H6" s="76">
        <f>'LEG G'!J6</f>
        <v>0.037939814814814815</v>
      </c>
      <c r="I6" s="76">
        <f>'LEG H'!J6</f>
        <v>0.02909722222222222</v>
      </c>
      <c r="J6" s="76">
        <f>'LEG I'!J6</f>
        <v>0.023287037037037023</v>
      </c>
      <c r="K6" s="76">
        <f>'LEG J'!J6</f>
        <v>0.03228009259259257</v>
      </c>
      <c r="L6" s="76">
        <f>'LEG K'!J6</f>
        <v>0.03179398148148149</v>
      </c>
      <c r="M6" s="76">
        <f>'LEG L'!J6</f>
        <v>0.03436342592592595</v>
      </c>
      <c r="N6" s="76">
        <f>'LEG M'!J6</f>
        <v>0.03295138888888888</v>
      </c>
      <c r="O6" s="76">
        <f>'LEG M'!K6</f>
        <v>0.3988425925925926</v>
      </c>
      <c r="P6"/>
    </row>
    <row r="7" spans="1:16" ht="12.75">
      <c r="A7" s="75" t="str">
        <f>'LEG A'!F7</f>
        <v>SHEPSHED MEN A</v>
      </c>
      <c r="B7" s="76">
        <f>'LEG A'!H7</f>
        <v>0.034756944444444444</v>
      </c>
      <c r="C7" s="76">
        <f>'LEG B'!J7</f>
        <v>0.02694444444444445</v>
      </c>
      <c r="D7" s="76">
        <f>'LEG C'!J7</f>
        <v>0.027858796296296277</v>
      </c>
      <c r="E7" s="76">
        <f>'LEG D'!J7</f>
        <v>0.02635416666666668</v>
      </c>
      <c r="F7" s="76">
        <f>'LEG E'!J7</f>
        <v>0.028483796296296285</v>
      </c>
      <c r="G7" s="76">
        <f>'LEG F'!J7</f>
        <v>0.037673611111111116</v>
      </c>
      <c r="H7" s="76">
        <f>'LEG G'!J7</f>
        <v>0.03361111111111112</v>
      </c>
      <c r="I7" s="76">
        <f>'LEG H'!J7</f>
        <v>0.03375</v>
      </c>
      <c r="J7" s="76">
        <f>'LEG I'!J7</f>
        <v>0.027210648148148137</v>
      </c>
      <c r="K7" s="76">
        <f>'LEG J'!J7</f>
        <v>0.03743055555555552</v>
      </c>
      <c r="L7" s="76">
        <f>'LEG K'!J7</f>
        <v>0.037835648148148215</v>
      </c>
      <c r="M7" s="76">
        <f>'LEG L'!J7</f>
        <v>0.032905092592592555</v>
      </c>
      <c r="N7" s="76">
        <f>'LEG M'!J7</f>
        <v>0.029340277777777812</v>
      </c>
      <c r="O7" s="76">
        <f>'LEG M'!K7</f>
        <v>0.41415509259259264</v>
      </c>
      <c r="P7"/>
    </row>
    <row r="8" spans="1:16" ht="12.75">
      <c r="A8" s="75" t="str">
        <f>'LEG A'!F8</f>
        <v>SHEPSHED MEN B</v>
      </c>
      <c r="B8" s="76">
        <f>'LEG A'!H8</f>
        <v>0.03539351851851852</v>
      </c>
      <c r="C8" s="76">
        <f>'LEG B'!J8</f>
        <v>0.030138888888888896</v>
      </c>
      <c r="D8" s="76">
        <f>'LEG C'!J8</f>
        <v>0.036018518518518505</v>
      </c>
      <c r="E8" s="76">
        <f>'LEG D'!J8</f>
        <v>0.03008101851851852</v>
      </c>
      <c r="F8" s="76">
        <f>'LEG E'!J8</f>
        <v>0.033506944444444436</v>
      </c>
      <c r="G8" s="76">
        <f>'LEG F'!J8</f>
        <v>0.04570601851851852</v>
      </c>
      <c r="H8" s="76">
        <f>'LEG G'!J8</f>
        <v>0.045196759259259284</v>
      </c>
      <c r="I8" s="76">
        <f>'LEG H'!J8</f>
        <v>0.04140046296296296</v>
      </c>
      <c r="J8" s="76">
        <f>'LEG I'!J8</f>
        <v>0.03055555555555553</v>
      </c>
      <c r="K8" s="76">
        <f>'LEG J'!J8</f>
        <v>0.04321759259259261</v>
      </c>
      <c r="L8" s="76">
        <f>'LEG K'!J8</f>
        <v>0.05622685185185183</v>
      </c>
      <c r="M8" s="76">
        <f>'LEG L'!J8</f>
        <v>0.039016203703703733</v>
      </c>
      <c r="N8" s="76">
        <f>'LEG M'!J8</f>
        <v>0.03773148148148148</v>
      </c>
      <c r="O8" s="76">
        <f>'LEG M'!K8</f>
        <v>0.5041898148148147</v>
      </c>
      <c r="P8"/>
    </row>
    <row r="9" spans="1:16" ht="12.75">
      <c r="A9" s="75" t="str">
        <f>'LEG A'!F9</f>
        <v>SHEPSHED LADIES</v>
      </c>
      <c r="B9" s="76">
        <f>'LEG A'!H9</f>
        <v>0.04023148148148148</v>
      </c>
      <c r="C9" s="76">
        <f>'LEG B'!J9</f>
        <v>0.032476851851851854</v>
      </c>
      <c r="D9" s="76">
        <f>'LEG C'!J9</f>
        <v>0.0407175925925926</v>
      </c>
      <c r="E9" s="76">
        <f>'LEG D'!J9</f>
        <v>0.03195601851851851</v>
      </c>
      <c r="F9" s="76">
        <f>'LEG E'!J9</f>
        <v>0.038553240740740735</v>
      </c>
      <c r="G9" s="76">
        <f>'LEG F'!J9</f>
        <v>0.04184027777777777</v>
      </c>
      <c r="H9" s="76">
        <f>'LEG G'!J9</f>
        <v>0.03864583333333335</v>
      </c>
      <c r="I9" s="76">
        <f>'LEG H'!J9</f>
        <v>0.04203703703703701</v>
      </c>
      <c r="J9" s="76">
        <f>'LEG I'!J9</f>
        <v>0.03832175925925929</v>
      </c>
      <c r="K9" s="76">
        <f>'LEG J'!J9</f>
        <v>0.04721064814814818</v>
      </c>
      <c r="L9" s="76">
        <f>'LEG K'!J9</f>
        <v>0.03940972222222222</v>
      </c>
      <c r="M9" s="76">
        <f>'LEG L'!J9</f>
        <v>0.03743055555555558</v>
      </c>
      <c r="N9" s="76">
        <f>'LEG M'!J9</f>
        <v>0.03730324074074076</v>
      </c>
      <c r="O9" s="76">
        <f>'LEG M'!K9</f>
        <v>0.5061342592592593</v>
      </c>
      <c r="P9"/>
    </row>
    <row r="10" spans="1:16" ht="12.75">
      <c r="A10" s="75" t="str">
        <f>'LEG A'!F10</f>
        <v>BARROW MEN A</v>
      </c>
      <c r="B10" s="76">
        <f>'LEG A'!H10</f>
        <v>0.02934027777777778</v>
      </c>
      <c r="C10" s="76">
        <f>'LEG B'!J10</f>
        <v>0.024837962962962954</v>
      </c>
      <c r="D10" s="76">
        <f>'LEG C'!J10</f>
        <v>0.02383101851851853</v>
      </c>
      <c r="E10" s="76">
        <f>'LEG D'!J10</f>
        <v>0.024027777777777773</v>
      </c>
      <c r="F10" s="76">
        <f>'LEG E'!J10</f>
        <v>0.024965277777777767</v>
      </c>
      <c r="G10" s="76">
        <f>'LEG F'!J10</f>
        <v>0.04150462962962964</v>
      </c>
      <c r="H10" s="76">
        <f>'LEG G'!J10</f>
        <v>0.03221064814814814</v>
      </c>
      <c r="I10" s="76">
        <f>'LEG H'!J10</f>
        <v>0.02953703703703703</v>
      </c>
      <c r="J10" s="76">
        <f>'LEG I'!J10</f>
        <v>0.02486111111111111</v>
      </c>
      <c r="K10" s="76">
        <f>'LEG J'!J10</f>
        <v>0.035810185185185195</v>
      </c>
      <c r="L10" s="76">
        <f>'LEG K'!J10</f>
        <v>0.034004629629629635</v>
      </c>
      <c r="M10" s="76">
        <f>'LEG L'!J10</f>
        <v>0.027060185185185215</v>
      </c>
      <c r="N10" s="76">
        <f>'LEG M'!J10</f>
        <v>0.030486111111111047</v>
      </c>
      <c r="O10" s="76">
        <f>'LEG M'!K10</f>
        <v>0.3824768518518518</v>
      </c>
      <c r="P10"/>
    </row>
    <row r="11" spans="1:16" ht="12.75">
      <c r="A11" s="75" t="str">
        <f>'LEG A'!F11</f>
        <v>BARROW MEN B</v>
      </c>
      <c r="B11" s="76">
        <f>'LEG A'!H11</f>
        <v>0.03878472222222223</v>
      </c>
      <c r="C11" s="76">
        <f>'LEG B'!J11</f>
        <v>0.028645833333333336</v>
      </c>
      <c r="D11" s="76">
        <f>'LEG C'!J11</f>
        <v>0.029826388888888875</v>
      </c>
      <c r="E11" s="76">
        <f>'LEG D'!J11</f>
        <v>0.026956018518518518</v>
      </c>
      <c r="F11" s="76">
        <f>'LEG E'!J11</f>
        <v>0.03041666666666666</v>
      </c>
      <c r="G11" s="76">
        <f>'LEG F'!J11</f>
        <v>0.04039351851851852</v>
      </c>
      <c r="H11" s="76">
        <f>'LEG G'!J11</f>
        <v>0.044236111111111115</v>
      </c>
      <c r="I11" s="76">
        <f>'LEG H'!J11</f>
        <v>0.04898148148148149</v>
      </c>
      <c r="J11" s="76">
        <f>'LEG I'!J11</f>
        <v>0.029814814814814794</v>
      </c>
      <c r="K11" s="76">
        <f>'LEG J'!J11</f>
        <v>0.040949074074074054</v>
      </c>
      <c r="L11" s="76">
        <f>'LEG K'!J11</f>
        <v>0.04177083333333331</v>
      </c>
      <c r="M11" s="76">
        <f>'LEG L'!J11</f>
        <v>0.03781250000000003</v>
      </c>
      <c r="N11" s="76">
        <f>'LEG M'!J11</f>
        <v>0.03486111111111112</v>
      </c>
      <c r="O11" s="76">
        <f>'LEG M'!K11</f>
        <v>0.47344907407407405</v>
      </c>
      <c r="P11"/>
    </row>
    <row r="12" spans="1:16" ht="12.75">
      <c r="A12" s="75" t="str">
        <f>'LEG A'!F12</f>
        <v>BARROW LADIES</v>
      </c>
      <c r="B12" s="76">
        <f>'LEG A'!H12</f>
        <v>0.0365625</v>
      </c>
      <c r="C12" s="76">
        <f>'LEG B'!J12</f>
        <v>0.036585648148148145</v>
      </c>
      <c r="D12" s="76">
        <f>'LEG C'!J12</f>
        <v>0.03775462962962964</v>
      </c>
      <c r="E12" s="76">
        <f>'LEG D'!J12</f>
        <v>0.02721064814814815</v>
      </c>
      <c r="F12" s="76">
        <f>'LEG E'!J12</f>
        <v>0.034895833333333334</v>
      </c>
      <c r="G12" s="76">
        <f>'LEG F'!J12</f>
        <v>0.038703703703703685</v>
      </c>
      <c r="H12" s="76">
        <f>'LEG G'!J12</f>
        <v>0.04013888888888892</v>
      </c>
      <c r="I12" s="76">
        <f>'LEG H'!J12</f>
        <v>0.03936342592592593</v>
      </c>
      <c r="J12" s="76">
        <f>'LEG I'!J12</f>
        <v>0.02880787037037036</v>
      </c>
      <c r="K12" s="76">
        <f>'LEG J'!J12</f>
        <v>0.044907407407407396</v>
      </c>
      <c r="L12" s="76">
        <f>'LEG K'!J12</f>
        <v>0.04408564814814814</v>
      </c>
      <c r="M12" s="76">
        <f>'LEG L'!J12</f>
        <v>0.05370370370370375</v>
      </c>
      <c r="N12" s="76">
        <f>'LEG M'!J12</f>
        <v>0.04158564814814819</v>
      </c>
      <c r="O12" s="76">
        <f>'LEG M'!K12</f>
        <v>0.5043055555555556</v>
      </c>
      <c r="P12"/>
    </row>
    <row r="13" spans="1:16" ht="12.75">
      <c r="A13" s="75" t="str">
        <f>'LEG A'!F13</f>
        <v>HARBOROUGH MIXED A</v>
      </c>
      <c r="B13" s="76">
        <f>'LEG A'!H13</f>
        <v>0.030034722222222223</v>
      </c>
      <c r="C13" s="76">
        <f>'LEG B'!J13</f>
        <v>0.03225694444444445</v>
      </c>
      <c r="D13" s="76">
        <f>'LEG C'!J13</f>
        <v>0.028784722222222232</v>
      </c>
      <c r="E13" s="76">
        <f>'LEG D'!J13</f>
        <v>0.02381944444444445</v>
      </c>
      <c r="F13" s="76">
        <f>'LEG E'!J13</f>
        <v>0.02511574074074073</v>
      </c>
      <c r="G13" s="76">
        <f>'LEG F'!J13</f>
        <v>0.03287037037037038</v>
      </c>
      <c r="H13" s="76">
        <f>'LEG G'!J13</f>
        <v>0.028541666666666632</v>
      </c>
      <c r="I13" s="76">
        <f>'LEG H'!J13</f>
        <v>0.03442129629629631</v>
      </c>
      <c r="J13" s="76">
        <f>'LEG I'!J13</f>
        <v>0.029004629629629602</v>
      </c>
      <c r="K13" s="76">
        <f>'LEG J'!J13</f>
        <v>0.03680555555555559</v>
      </c>
      <c r="L13" s="76">
        <f>'LEG K'!J13</f>
        <v>0.037881944444444426</v>
      </c>
      <c r="M13" s="76">
        <f>'LEG L'!J13</f>
        <v>0.03454861111111107</v>
      </c>
      <c r="N13" s="76">
        <f>'LEG M'!J13</f>
        <v>0.030752314814814885</v>
      </c>
      <c r="O13" s="76">
        <f>'LEG M'!K13</f>
        <v>0.40483796296296304</v>
      </c>
      <c r="P13"/>
    </row>
    <row r="14" spans="1:16" ht="12.75">
      <c r="A14" s="75" t="str">
        <f>'LEG A'!F14</f>
        <v>HARBOROUGH MIXED B</v>
      </c>
      <c r="B14" s="76">
        <f>'LEG A'!H14</f>
        <v>0.0346412037037037</v>
      </c>
      <c r="C14" s="76">
        <f>'LEG B'!J14</f>
        <v>0.028726851851851865</v>
      </c>
      <c r="D14" s="76">
        <f>'LEG C'!J14</f>
        <v>0.03621527777777778</v>
      </c>
      <c r="E14" s="76">
        <f>'LEG D'!J14</f>
        <v>0.029166666666666674</v>
      </c>
      <c r="F14" s="76">
        <f>'LEG E'!J14</f>
        <v>0.0295023148148148</v>
      </c>
      <c r="G14" s="76">
        <f>'LEG F'!J14</f>
        <v>0.041840277777777796</v>
      </c>
      <c r="H14" s="76">
        <f>'LEG G'!J14</f>
        <v>0.0463425925925926</v>
      </c>
      <c r="I14" s="76">
        <f>'LEG H'!J14</f>
        <v>0.032025462962962964</v>
      </c>
      <c r="J14" s="76">
        <f>'LEG I'!J14</f>
        <v>0.03201388888888884</v>
      </c>
      <c r="K14" s="76">
        <f>'LEG J'!J14</f>
        <v>0.0488541666666667</v>
      </c>
      <c r="L14" s="76">
        <f>'LEG K'!J14</f>
        <v>0.03873842592592597</v>
      </c>
      <c r="M14" s="76">
        <f>'LEG L'!J14</f>
        <v>0.03931712962962958</v>
      </c>
      <c r="N14" s="76">
        <f>'LEG M'!J14</f>
        <v>0.03203703703703703</v>
      </c>
      <c r="O14" s="76">
        <f>'LEG M'!K14</f>
        <v>0.4694212962962963</v>
      </c>
      <c r="P14"/>
    </row>
    <row r="15" spans="1:16" ht="12.75">
      <c r="A15" s="75" t="str">
        <f>'LEG A'!F15</f>
        <v>OWLS MEN</v>
      </c>
      <c r="B15" s="76">
        <f>'LEG A'!H15</f>
        <v>0.032870370370370376</v>
      </c>
      <c r="C15" s="76">
        <f>'LEG B'!J15</f>
        <v>0.030266203703703705</v>
      </c>
      <c r="D15" s="76">
        <f>'LEG C'!J15</f>
        <v>0.034062499999999996</v>
      </c>
      <c r="E15" s="76">
        <f>'LEG D'!J15</f>
        <v>0.028854166666666667</v>
      </c>
      <c r="F15" s="76">
        <f>'LEG E'!J15</f>
        <v>0.030694444444444455</v>
      </c>
      <c r="G15" s="76">
        <f>'LEG F'!J15</f>
        <v>0.04732638888888885</v>
      </c>
      <c r="H15" s="76">
        <f>'LEG G'!J15</f>
        <v>0.038483796296296335</v>
      </c>
      <c r="I15" s="76">
        <f>'LEG H'!J15</f>
        <v>0.03725694444444444</v>
      </c>
      <c r="J15" s="76">
        <f>'LEG I'!J15</f>
        <v>0.02858796296296298</v>
      </c>
      <c r="K15" s="76">
        <f>'LEG J'!J15</f>
        <v>0.03974537037037035</v>
      </c>
      <c r="L15" s="76">
        <f>'LEG K'!J15</f>
        <v>0.03758101851851853</v>
      </c>
      <c r="M15" s="76">
        <f>'LEG L'!J15</f>
        <v>0.034293981481481495</v>
      </c>
      <c r="N15" s="76">
        <f>'LEG M'!J15</f>
        <v>0.039143518518518494</v>
      </c>
      <c r="O15" s="76">
        <f>'LEG M'!K15</f>
        <v>0.45916666666666667</v>
      </c>
      <c r="P15"/>
    </row>
    <row r="16" spans="1:16" ht="12.75">
      <c r="A16" s="75" t="str">
        <f>'LEG A'!F16</f>
        <v>OWLS MIXED</v>
      </c>
      <c r="B16" s="76">
        <f>'LEG A'!H16</f>
        <v>0.037280092592592594</v>
      </c>
      <c r="C16" s="76">
        <f>'LEG B'!J16</f>
        <v>0.031215277777777765</v>
      </c>
      <c r="D16" s="76">
        <f>'LEG C'!J16</f>
        <v>0.03907407407407408</v>
      </c>
      <c r="E16" s="76">
        <f>'LEG D'!J16</f>
        <v>0.027511574074074077</v>
      </c>
      <c r="F16" s="76">
        <f>'LEG E'!J16</f>
        <v>0.03386574074074074</v>
      </c>
      <c r="G16" s="76">
        <f>'LEG F'!J16</f>
        <v>0.05037037037037037</v>
      </c>
      <c r="H16" s="76">
        <f>'LEG G'!J16</f>
        <v>0.04461805555555559</v>
      </c>
      <c r="I16" s="76">
        <f>'LEG H'!J16</f>
        <v>0.04319444444444445</v>
      </c>
      <c r="J16" s="76">
        <f>'LEG I'!J16</f>
        <v>0.03172453703703698</v>
      </c>
      <c r="K16" s="76">
        <f>'LEG J'!J16</f>
        <v>0.06028935185185186</v>
      </c>
      <c r="L16" s="76">
        <f>'LEG K'!J16</f>
        <v>0.05649305555555556</v>
      </c>
      <c r="M16" s="76">
        <f>'LEG L'!J16</f>
        <v>0.045439814814814794</v>
      </c>
      <c r="N16" s="76">
        <f>'LEG M'!J16</f>
        <v>0.04714120370370373</v>
      </c>
      <c r="O16" s="76">
        <f>'LEG M'!K16</f>
        <v>0.5482175925925925</v>
      </c>
      <c r="P16"/>
    </row>
    <row r="17" spans="1:16" ht="12.75">
      <c r="A17" s="75" t="str">
        <f>'LEG A'!F17</f>
        <v>ROADHOGGS MEN</v>
      </c>
      <c r="B17" s="76">
        <f>'LEG A'!H17</f>
        <v>0.0364699074074074</v>
      </c>
      <c r="C17" s="76">
        <f>'LEG B'!J17</f>
        <v>0.032812500000000015</v>
      </c>
      <c r="D17" s="76">
        <f>'LEG C'!J17</f>
        <v>0.03417824074074073</v>
      </c>
      <c r="E17" s="76">
        <f>'LEG D'!J17</f>
        <v>0.024004629629629626</v>
      </c>
      <c r="F17" s="76">
        <f>'LEG E'!J17</f>
        <v>0.030451388888888903</v>
      </c>
      <c r="G17" s="76">
        <f>'LEG F'!J17</f>
        <v>0.03850694444444441</v>
      </c>
      <c r="H17" s="76">
        <f>'LEG G'!J17</f>
        <v>0.03567129629629634</v>
      </c>
      <c r="I17" s="76">
        <f>'LEG H'!J17</f>
        <v>0.03218749999999998</v>
      </c>
      <c r="J17" s="76">
        <f>'LEG I'!J17</f>
        <v>0.029479166666666695</v>
      </c>
      <c r="K17" s="76">
        <f>'LEG J'!J17</f>
        <v>0.050509259259259254</v>
      </c>
      <c r="L17" s="76">
        <f>'LEG K'!J17</f>
        <v>0.03932870370370373</v>
      </c>
      <c r="M17" s="76">
        <f>'LEG L'!J17</f>
        <v>0.028749999999999998</v>
      </c>
      <c r="N17" s="76">
        <f>'LEG M'!J17</f>
        <v>0.03215277777777781</v>
      </c>
      <c r="O17" s="76">
        <f>'LEG M'!K17</f>
        <v>0.4445023148148149</v>
      </c>
      <c r="P17"/>
    </row>
    <row r="18" spans="1:16" ht="12.75">
      <c r="A18" s="75" t="str">
        <f>'LEG A'!F18</f>
        <v>WREAKE MEN</v>
      </c>
      <c r="B18" s="76">
        <f>'LEG A'!H18</f>
        <v>0.037800925925925925</v>
      </c>
      <c r="C18" s="76">
        <f>'LEG B'!J18</f>
        <v>0.029027777777777784</v>
      </c>
      <c r="D18" s="76">
        <f>'LEG C'!J18</f>
        <v>0.034664351851851835</v>
      </c>
      <c r="E18" s="76">
        <f>'LEG D'!J18</f>
        <v>0.02561342592592593</v>
      </c>
      <c r="F18" s="76">
        <f>'LEG E'!J18</f>
        <v>0.028182870370370386</v>
      </c>
      <c r="G18" s="76">
        <f>'LEG F'!J18</f>
        <v>0.04483796296296294</v>
      </c>
      <c r="H18" s="76">
        <f>'LEG G'!J18</f>
        <v>0.039780092592592575</v>
      </c>
      <c r="I18" s="76">
        <f>'LEG H'!J18</f>
        <v>0.031030092592592595</v>
      </c>
      <c r="J18" s="76">
        <f>'LEG I'!J18</f>
        <v>0.028298611111111066</v>
      </c>
      <c r="K18" s="76">
        <f>'LEG J'!J18</f>
        <v>0.04045138888888894</v>
      </c>
      <c r="L18" s="76">
        <f>'LEG K'!J18</f>
        <v>0.038425925925925974</v>
      </c>
      <c r="M18" s="76">
        <f>'LEG L'!J18</f>
        <v>0.03740740740740739</v>
      </c>
      <c r="N18" s="76">
        <f>'LEG M'!J18</f>
        <v>0.03209490740740745</v>
      </c>
      <c r="O18" s="76">
        <f>'LEG M'!K18</f>
        <v>0.4476157407407408</v>
      </c>
      <c r="P18"/>
    </row>
    <row r="19" spans="1:16" ht="12.75">
      <c r="A19" s="75" t="str">
        <f>'LEG A'!F19</f>
        <v>WREAKE MIXED A</v>
      </c>
      <c r="B19" s="76">
        <f>'LEG A'!H19</f>
        <v>0.031782407407407405</v>
      </c>
      <c r="C19" s="76">
        <f>'LEG B'!J19</f>
        <v>0.03339120370370371</v>
      </c>
      <c r="D19" s="76">
        <f>'LEG C'!J19</f>
        <v>0.032997685185185185</v>
      </c>
      <c r="E19" s="76">
        <f>'LEG D'!J19</f>
        <v>0.02486111111111111</v>
      </c>
      <c r="F19" s="76">
        <f>'LEG E'!J19</f>
        <v>0.029375000000000012</v>
      </c>
      <c r="G19" s="76">
        <f>'LEG F'!J19</f>
        <v>0.036342592592592565</v>
      </c>
      <c r="H19" s="76">
        <f>'LEG G'!J19</f>
        <v>0.030555555555555558</v>
      </c>
      <c r="I19" s="76">
        <f>'LEG H'!J19</f>
        <v>0.02917824074074074</v>
      </c>
      <c r="J19" s="76">
        <f>'LEG I'!J19</f>
        <v>0.02530092592592592</v>
      </c>
      <c r="K19" s="76">
        <f>'LEG J'!J19</f>
        <v>0.038194444444444475</v>
      </c>
      <c r="L19" s="76">
        <f>'LEG K'!J19</f>
        <v>0.03466435185185179</v>
      </c>
      <c r="M19" s="76">
        <f>'LEG L'!J19</f>
        <v>0.030428240740740742</v>
      </c>
      <c r="N19" s="76">
        <f>'LEG M'!J19</f>
        <v>0.03658564814814813</v>
      </c>
      <c r="O19" s="76">
        <f>'LEG M'!K19</f>
        <v>0.41365740740740736</v>
      </c>
      <c r="P19"/>
    </row>
    <row r="20" spans="1:16" ht="12.75">
      <c r="A20" s="75" t="str">
        <f>'LEG A'!F20</f>
        <v>WREAKE MIXED B</v>
      </c>
      <c r="B20" s="76">
        <f>'LEG A'!H20</f>
        <v>0.03935185185185185</v>
      </c>
      <c r="C20" s="76">
        <f>'LEG B'!J20</f>
        <v>0.03366898148148147</v>
      </c>
      <c r="D20" s="76">
        <f>'LEG C'!J20</f>
        <v>0.03144675925925927</v>
      </c>
      <c r="E20" s="76">
        <f>'LEG D'!J20</f>
        <v>0.03950231481481481</v>
      </c>
      <c r="F20" s="76">
        <f>'LEG E'!J20</f>
        <v>0.04533564814814817</v>
      </c>
      <c r="G20" s="76">
        <f>'LEG F'!J20</f>
        <v>0.04583333333333331</v>
      </c>
      <c r="H20" s="76">
        <f>'LEG G'!J20</f>
        <v>0.05086805555555554</v>
      </c>
      <c r="I20" s="76">
        <f>'LEG H'!J20</f>
        <v>0.04984953703703701</v>
      </c>
      <c r="J20" s="76">
        <f>'LEG I'!J20</f>
        <v>0.0359606481481482</v>
      </c>
      <c r="K20" s="76">
        <f>'LEG J'!J20</f>
        <v>0.04392361111111115</v>
      </c>
      <c r="L20" s="76">
        <f>'LEG K'!J20</f>
        <v>0.040787037037037066</v>
      </c>
      <c r="M20" s="76">
        <f>'LEG L'!J20</f>
        <v>0.049340277777777775</v>
      </c>
      <c r="N20" s="76">
        <f>'LEG M'!J20</f>
        <v>0.04821759259259262</v>
      </c>
      <c r="O20" s="76">
        <f>'LEG M'!K20</f>
        <v>0.5540856481481482</v>
      </c>
      <c r="P20"/>
    </row>
    <row r="21" spans="1:16" ht="12.75">
      <c r="A21" s="75" t="str">
        <f>'LEG A'!F21</f>
        <v>FLECKNY KIBWRTH MIX</v>
      </c>
      <c r="B21" s="76">
        <f>'LEG A'!H21</f>
        <v>0.039386574074074074</v>
      </c>
      <c r="C21" s="76">
        <f>'LEG B'!J21</f>
        <v>0.032754629629629634</v>
      </c>
      <c r="D21" s="76">
        <f>'LEG C'!J21</f>
        <v>0.030567129629629625</v>
      </c>
      <c r="E21" s="76">
        <f>'LEG D'!J21</f>
        <v>0.02381944444444445</v>
      </c>
      <c r="F21" s="76">
        <f>'LEG E'!J21</f>
        <v>0.026319444444444423</v>
      </c>
      <c r="G21" s="76">
        <f>'LEG F'!J21</f>
        <v>0.04541666666666666</v>
      </c>
      <c r="H21" s="76">
        <f>'LEG G'!J21</f>
        <v>0.04715277777777779</v>
      </c>
      <c r="I21" s="76">
        <f>'LEG H'!J21</f>
        <v>0.03438657407407408</v>
      </c>
      <c r="J21" s="76">
        <f>'LEG I'!J21</f>
        <v>0.03167824074074074</v>
      </c>
      <c r="K21" s="76">
        <f>'LEG J'!J21</f>
        <v>0.046631944444444406</v>
      </c>
      <c r="L21" s="76">
        <f>'LEG K'!J21</f>
        <v>0.036620370370370414</v>
      </c>
      <c r="M21" s="76">
        <f>'LEG L'!J21</f>
        <v>0.033113425925925866</v>
      </c>
      <c r="N21" s="76">
        <f>'LEG M'!J21</f>
        <v>0.0314120370370371</v>
      </c>
      <c r="O21" s="76">
        <f>'LEG M'!K21</f>
        <v>0.45925925925925926</v>
      </c>
      <c r="P21"/>
    </row>
    <row r="22" spans="1:16" ht="12.75">
      <c r="A22" s="75" t="str">
        <f>'LEG A'!F22</f>
        <v>WEST END MIXED A</v>
      </c>
      <c r="B22" s="76">
        <f>'LEG A'!H22</f>
        <v>0.03409722222222222</v>
      </c>
      <c r="C22" s="76">
        <f>'LEG B'!J22</f>
        <v>0.02899305555555555</v>
      </c>
      <c r="D22" s="76">
        <f>'LEG C'!J22</f>
        <v>0.03172453703703704</v>
      </c>
      <c r="E22" s="76">
        <f>'LEG D'!J22</f>
        <v>0.029189814814814807</v>
      </c>
      <c r="F22" s="76">
        <f>'LEG E'!J22</f>
        <v>0.0277199074074074</v>
      </c>
      <c r="G22" s="76">
        <f>'LEG F'!J22</f>
        <v>0.040416666666666684</v>
      </c>
      <c r="H22" s="76">
        <f>'LEG G'!J22</f>
        <v>0.03498842592592591</v>
      </c>
      <c r="I22" s="76">
        <f>'LEG H'!J22</f>
        <v>0.03253472222222223</v>
      </c>
      <c r="J22" s="76">
        <f>'LEG I'!J22</f>
        <v>0.02667824074074071</v>
      </c>
      <c r="K22" s="76">
        <f>'LEG J'!J22</f>
        <v>0.039074074074074094</v>
      </c>
      <c r="L22" s="76">
        <f>'LEG K'!J22</f>
        <v>0.03707175925925926</v>
      </c>
      <c r="M22" s="76">
        <f>'LEG L'!J22</f>
        <v>0.032719907407407434</v>
      </c>
      <c r="N22" s="76">
        <f>'LEG M'!J22</f>
        <v>0.032071759259259314</v>
      </c>
      <c r="O22" s="76">
        <f>'LEG M'!K22</f>
        <v>0.4272800925925927</v>
      </c>
      <c r="P22"/>
    </row>
    <row r="23" spans="1:16" ht="12.75">
      <c r="A23" s="75" t="str">
        <f>'LEG A'!F23</f>
        <v>WEST END MIXED B</v>
      </c>
      <c r="B23" s="76">
        <f>'LEG A'!H23</f>
        <v>0.036909722222222226</v>
      </c>
      <c r="C23" s="76">
        <f>'LEG B'!J23</f>
        <v>0.029004629629629623</v>
      </c>
      <c r="D23" s="76">
        <f>'LEG C'!J23</f>
        <v>0.03578703703703705</v>
      </c>
      <c r="E23" s="76">
        <f>'LEG D'!J23</f>
        <v>0.03443287037037038</v>
      </c>
      <c r="F23" s="76">
        <f>'LEG E'!J23</f>
        <v>0.031909722222222214</v>
      </c>
      <c r="G23" s="76">
        <f>'LEG F'!J23</f>
        <v>0.04387731481481483</v>
      </c>
      <c r="H23" s="76">
        <f>'LEG G'!J23</f>
        <v>0.0468402777777778</v>
      </c>
      <c r="I23" s="76">
        <f>'LEG H'!J23</f>
        <v>0.04038194444444443</v>
      </c>
      <c r="J23" s="76">
        <f>'LEG I'!J23</f>
        <v>0.03787037037037036</v>
      </c>
      <c r="K23" s="76">
        <f>'LEG J'!J23</f>
        <v>0.04626157407407411</v>
      </c>
      <c r="L23" s="76">
        <f>'LEG K'!J23</f>
        <v>0.04603009259259261</v>
      </c>
      <c r="M23" s="76">
        <f>'LEG L'!J23</f>
        <v>0.047372685185185226</v>
      </c>
      <c r="N23" s="76">
        <f>'LEG M'!J23</f>
        <v>0.03668981481481487</v>
      </c>
      <c r="O23" s="76">
        <f>'LEG M'!K23</f>
        <v>0.5133680555555556</v>
      </c>
      <c r="P23"/>
    </row>
    <row r="24" spans="1:16" ht="12.75">
      <c r="A24" s="75" t="str">
        <f>'LEG A'!F24</f>
        <v>HUNCOTE MEN A</v>
      </c>
      <c r="B24" s="76">
        <f>'LEG A'!H24</f>
        <v>0.03053240740740741</v>
      </c>
      <c r="C24" s="76">
        <f>'LEG B'!J24</f>
        <v>0.025624999999999995</v>
      </c>
      <c r="D24" s="76">
        <f>'LEG C'!J24</f>
        <v>0.027048611111111107</v>
      </c>
      <c r="E24" s="76">
        <f>'LEG D'!J24</f>
        <v>0.02553240740740742</v>
      </c>
      <c r="F24" s="76">
        <f>'LEG E'!J24</f>
        <v>0.026736111111111113</v>
      </c>
      <c r="G24" s="76">
        <f>'LEG F'!J24</f>
        <v>0.03497685185185184</v>
      </c>
      <c r="H24" s="76">
        <f>'LEG G'!J24</f>
        <v>0.03284722222222222</v>
      </c>
      <c r="I24" s="76">
        <f>'LEG H'!J24</f>
        <v>0.0309490740740741</v>
      </c>
      <c r="J24" s="76">
        <f>'LEG I'!J24</f>
        <v>0.02556712962962962</v>
      </c>
      <c r="K24" s="76">
        <f>'LEG J'!J24</f>
        <v>0.03489583333333329</v>
      </c>
      <c r="L24" s="76">
        <f>'LEG K'!J24</f>
        <v>0.03606481481481483</v>
      </c>
      <c r="M24" s="76">
        <f>'LEG L'!J24</f>
        <v>0.033414351851851876</v>
      </c>
      <c r="N24" s="76">
        <f>'LEG M'!J24</f>
        <v>0.03188657407407408</v>
      </c>
      <c r="O24" s="76">
        <f>'LEG M'!K24</f>
        <v>0.3960763888888889</v>
      </c>
      <c r="P24"/>
    </row>
    <row r="25" spans="1:16" ht="12.75">
      <c r="A25" s="75" t="str">
        <f>'LEG A'!F25</f>
        <v>HUNCOTE MEN B</v>
      </c>
      <c r="B25" s="76">
        <f>'LEG A'!H25</f>
        <v>0.03612268518518518</v>
      </c>
      <c r="C25" s="76">
        <f>'LEG B'!J25</f>
        <v>0.0296875</v>
      </c>
      <c r="D25" s="76">
        <f>'LEG C'!J25</f>
        <v>0.03258101851851852</v>
      </c>
      <c r="E25" s="76">
        <f>'LEG D'!J25</f>
        <v>0.02427083333333334</v>
      </c>
      <c r="F25" s="76">
        <f>'LEG E'!J25</f>
        <v>0.0273611111111111</v>
      </c>
      <c r="G25" s="76">
        <f>'LEG F'!J25</f>
        <v>0.0443634259259259</v>
      </c>
      <c r="H25" s="76">
        <f>'LEG G'!J25</f>
        <v>0.03593750000000004</v>
      </c>
      <c r="I25" s="76">
        <f>'LEG H'!J25</f>
        <v>0.03490740740740739</v>
      </c>
      <c r="J25" s="76">
        <f>'LEG I'!J25</f>
        <v>0.02839120370370371</v>
      </c>
      <c r="K25" s="76">
        <f>'LEG J'!J25</f>
        <v>0.03917824074074072</v>
      </c>
      <c r="L25" s="76">
        <f>'LEG K'!J25</f>
        <v>0.0367824074074074</v>
      </c>
      <c r="M25" s="76">
        <f>'LEG L'!J25</f>
        <v>0.03534722222222225</v>
      </c>
      <c r="N25" s="76">
        <f>'LEG M'!J25</f>
        <v>0.032048611111111125</v>
      </c>
      <c r="O25" s="76">
        <f>'LEG M'!K25</f>
        <v>0.4369791666666667</v>
      </c>
      <c r="P25"/>
    </row>
    <row r="26" spans="1:16" ht="12.75">
      <c r="A26" s="75" t="str">
        <f>'LEG A'!F26</f>
        <v>HUNCOTE LADIES</v>
      </c>
      <c r="B26" s="76">
        <f>'LEG A'!H26</f>
        <v>0.04041666666666667</v>
      </c>
      <c r="C26" s="76">
        <f>'LEG B'!J26</f>
        <v>0.02881944444444444</v>
      </c>
      <c r="D26" s="76">
        <f>'LEG C'!J26</f>
        <v>0.03376157407407408</v>
      </c>
      <c r="E26" s="76">
        <f>'LEG D'!J26</f>
        <v>0.032870370370370355</v>
      </c>
      <c r="F26" s="76">
        <f>'LEG E'!J26</f>
        <v>0.032222222222222235</v>
      </c>
      <c r="G26" s="76">
        <f>'LEG F'!J26</f>
        <v>0.037418981481481484</v>
      </c>
      <c r="H26" s="76">
        <f>'LEG G'!J26</f>
        <v>0.040532407407407406</v>
      </c>
      <c r="I26" s="76">
        <f>'LEG H'!J26</f>
        <v>0.04092592592592592</v>
      </c>
      <c r="J26" s="76">
        <f>'LEG I'!J26</f>
        <v>0.03290509259259258</v>
      </c>
      <c r="K26" s="76">
        <f>'LEG J'!J26</f>
        <v>0.04238425925925926</v>
      </c>
      <c r="L26" s="76">
        <f>'LEG K'!J26</f>
        <v>0.04270833333333335</v>
      </c>
      <c r="M26" s="76">
        <f>'LEG L'!J26</f>
        <v>0.03892361111111109</v>
      </c>
      <c r="N26" s="76">
        <f>'LEG M'!J26</f>
        <v>0.038113425925925926</v>
      </c>
      <c r="O26" s="76">
        <f>'LEG M'!K26</f>
        <v>0.4820023148148148</v>
      </c>
      <c r="P26"/>
    </row>
    <row r="27" spans="1:16" ht="12.75">
      <c r="A27" s="75" t="str">
        <f>'LEG A'!F27</f>
        <v>BIRSTALL MEN</v>
      </c>
      <c r="B27" s="76">
        <f>'LEG A'!H27</f>
        <v>0.03400462962962963</v>
      </c>
      <c r="C27" s="76">
        <f>'LEG B'!J27</f>
        <v>0.027604166666666666</v>
      </c>
      <c r="D27" s="76">
        <f>'LEG C'!J27</f>
        <v>0.032569444444444436</v>
      </c>
      <c r="E27" s="76">
        <f>'LEG D'!J27</f>
        <v>0.023182870370370368</v>
      </c>
      <c r="F27" s="76">
        <f>'LEG E'!J27</f>
        <v>0.031585648148148154</v>
      </c>
      <c r="G27" s="76">
        <f>'LEG F'!J27</f>
        <v>0.0413425925925926</v>
      </c>
      <c r="H27" s="76">
        <f>'LEG G'!J27</f>
        <v>0.04357638888888887</v>
      </c>
      <c r="I27" s="76">
        <f>'LEG H'!J27</f>
        <v>0.03763888888888889</v>
      </c>
      <c r="J27" s="76">
        <f>'LEG I'!J27</f>
        <v>0.03015046296296295</v>
      </c>
      <c r="K27" s="76">
        <f>'LEG J'!J27</f>
        <v>0.03637731481481482</v>
      </c>
      <c r="L27" s="76">
        <f>'LEG K'!J27</f>
        <v>0.045208333333333406</v>
      </c>
      <c r="M27" s="76">
        <f>'LEG L'!J27</f>
        <v>0.03452546296296288</v>
      </c>
      <c r="N27" s="76">
        <f>'LEG M'!J27</f>
        <v>0.0334606481481482</v>
      </c>
      <c r="O27" s="76">
        <f>'LEG M'!K27</f>
        <v>0.4512268518518519</v>
      </c>
      <c r="P27"/>
    </row>
    <row r="28" spans="1:16" ht="12.75">
      <c r="A28" s="75" t="str">
        <f>'LEG A'!F28</f>
        <v>BIRSTALL LADIES</v>
      </c>
      <c r="B28" s="76">
        <f>'LEG A'!H28</f>
        <v>0.037395833333333336</v>
      </c>
      <c r="C28" s="76">
        <f>'LEG B'!J28</f>
        <v>0.030752314814814802</v>
      </c>
      <c r="D28" s="76">
        <f>'LEG C'!J28</f>
        <v>0.03606481481481483</v>
      </c>
      <c r="E28" s="76">
        <f>'LEG D'!J28</f>
        <v>0.02935185185185185</v>
      </c>
      <c r="F28" s="76">
        <f>'LEG E'!J28</f>
        <v>0.03436342592592592</v>
      </c>
      <c r="G28" s="76">
        <f>'LEG F'!J28</f>
        <v>0.04403935185185187</v>
      </c>
      <c r="H28" s="76">
        <f>'LEG G'!J28</f>
        <v>0.040532407407407406</v>
      </c>
      <c r="I28" s="76">
        <f>'LEG H'!J28</f>
        <v>0.036805555555555536</v>
      </c>
      <c r="J28" s="76">
        <f>'LEG I'!J28</f>
        <v>0.03502314814814814</v>
      </c>
      <c r="K28" s="76">
        <f>'LEG J'!J28</f>
        <v>0.04334490740740743</v>
      </c>
      <c r="L28" s="76">
        <f>'LEG K'!J28</f>
        <v>0.036087962962963016</v>
      </c>
      <c r="M28" s="76">
        <f>'LEG L'!J28</f>
        <v>0.044849537037037035</v>
      </c>
      <c r="N28" s="76">
        <f>'LEG M'!J28</f>
        <v>0.036944444444444446</v>
      </c>
      <c r="O28" s="76">
        <f>'LEG M'!K28</f>
        <v>0.48555555555555563</v>
      </c>
      <c r="P28"/>
    </row>
    <row r="29" spans="1:16" ht="12.75">
      <c r="A29" s="75" t="str">
        <f>'LEG A'!F29</f>
        <v>BIRSTALL MIXED</v>
      </c>
      <c r="B29" s="76">
        <f>'LEG A'!H29</f>
        <v>0.032673611111111105</v>
      </c>
      <c r="C29" s="76">
        <f>'LEG B'!J29</f>
        <v>0.03112268518518519</v>
      </c>
      <c r="D29" s="76">
        <f>'LEG C'!J29</f>
        <v>0.03516203703703703</v>
      </c>
      <c r="E29" s="76">
        <f>'LEG D'!J29</f>
        <v>0.0340162037037037</v>
      </c>
      <c r="F29" s="76">
        <f>'LEG E'!J29</f>
        <v>0.04026620370370371</v>
      </c>
      <c r="G29" s="76">
        <f>'LEG F'!J29</f>
        <v>0.05746527777777777</v>
      </c>
      <c r="H29" s="76">
        <f>'LEG G'!J29</f>
        <v>0.03439814814814815</v>
      </c>
      <c r="I29" s="76">
        <f>'LEG H'!J29</f>
        <v>0.0408796296296296</v>
      </c>
      <c r="J29" s="76">
        <f>'LEG I'!J29</f>
        <v>0.039884259259259286</v>
      </c>
      <c r="K29" s="76">
        <f>'LEG J'!J29</f>
        <v>0.04858796296296297</v>
      </c>
      <c r="L29" s="76">
        <f>'LEG K'!J29</f>
        <v>0.04295138888888894</v>
      </c>
      <c r="M29" s="76">
        <f>'LEG L'!J29</f>
        <v>0.04879629629629628</v>
      </c>
      <c r="N29" s="76">
        <f>'LEG M'!J29</f>
        <v>0.04310185185185189</v>
      </c>
      <c r="O29" s="76">
        <f>'LEG M'!K29</f>
        <v>0.5293055555555557</v>
      </c>
      <c r="P29"/>
    </row>
    <row r="30" spans="1:16" ht="12.75">
      <c r="A30" s="75" t="str">
        <f>'LEG A'!F30</f>
        <v>DESFORD MEN</v>
      </c>
      <c r="B30" s="76">
        <f>'LEG A'!H30</f>
        <v>0.03534722222222222</v>
      </c>
      <c r="C30" s="76">
        <f>'LEG B'!J30</f>
        <v>0.03003472222222222</v>
      </c>
      <c r="D30" s="76">
        <f>'LEG C'!J30</f>
        <v>0.03432870370370372</v>
      </c>
      <c r="E30" s="76">
        <f>'LEG D'!J30</f>
        <v>0.027118055555555562</v>
      </c>
      <c r="F30" s="76">
        <f>'LEG E'!J30</f>
        <v>0.028958333333333322</v>
      </c>
      <c r="G30" s="76">
        <f>'LEG F'!J30</f>
        <v>0.04929398148148148</v>
      </c>
      <c r="H30" s="76">
        <f>'LEG G'!J30</f>
        <v>0.04097222222222224</v>
      </c>
      <c r="I30" s="76">
        <f>'LEG H'!J30</f>
        <v>0.03637731481481479</v>
      </c>
      <c r="J30" s="76">
        <f>'LEG I'!J30</f>
        <v>0.03216435185185185</v>
      </c>
      <c r="K30" s="76">
        <f>'LEG J'!J30</f>
        <v>0.04450231481481487</v>
      </c>
      <c r="L30" s="76">
        <f>'LEG K'!J30</f>
        <v>0.03557870370370375</v>
      </c>
      <c r="M30" s="76">
        <f>'LEG L'!J30</f>
        <v>0.03726851851851848</v>
      </c>
      <c r="N30" s="76">
        <f>'LEG M'!J30</f>
        <v>0.04599537037037038</v>
      </c>
      <c r="O30" s="76">
        <f>'LEG M'!K30</f>
        <v>0.4779398148148149</v>
      </c>
      <c r="P30"/>
    </row>
    <row r="31" spans="1:16" ht="12.75">
      <c r="A31" s="75" t="str">
        <f>'LEG A'!F31</f>
        <v>DESFORD MIXED</v>
      </c>
      <c r="B31" s="76">
        <f>'LEG A'!H31</f>
        <v>0.04005787037037037</v>
      </c>
      <c r="C31" s="76">
        <f>'LEG B'!J31</f>
        <v>0.03342592592592593</v>
      </c>
      <c r="D31" s="76">
        <f>'LEG C'!J31</f>
        <v>0.03565972222222222</v>
      </c>
      <c r="E31" s="76">
        <f>'LEG D'!J31</f>
        <v>0.04355324074074074</v>
      </c>
      <c r="F31" s="76">
        <f>'LEG E'!J31</f>
        <v>0.044375000000000026</v>
      </c>
      <c r="G31" s="76">
        <f>'LEG F'!J31</f>
        <v>0.04623842592592595</v>
      </c>
      <c r="H31" s="76">
        <f>'LEG G'!J31</f>
        <v>0.06165509259259258</v>
      </c>
      <c r="I31" s="76">
        <f>'LEG H'!J31</f>
        <v>0.050069444444444416</v>
      </c>
      <c r="J31" s="76">
        <f>'LEG I'!J31</f>
        <v>0.042546296296296304</v>
      </c>
      <c r="K31" s="76">
        <f>'LEG J'!J31</f>
        <v>0.040208333333333346</v>
      </c>
      <c r="L31" s="76">
        <f>'LEG K'!J31</f>
        <v>0.05101851851851852</v>
      </c>
      <c r="M31" s="76">
        <f>'LEG L'!J31</f>
        <v>0.05021990740740745</v>
      </c>
      <c r="N31" s="76">
        <f>'LEG M'!J31</f>
        <v>0.03319444444444447</v>
      </c>
      <c r="O31" s="76">
        <f>'LEG M'!K31</f>
        <v>0.5722222222222224</v>
      </c>
      <c r="P31"/>
    </row>
    <row r="32" spans="1:15" ht="12.75">
      <c r="A32" s="75" t="str">
        <f>'LEG A'!F32</f>
        <v>LEICESTER TRI MEN A</v>
      </c>
      <c r="B32" s="76">
        <f>'LEG A'!H32</f>
        <v>0.02956018518518519</v>
      </c>
      <c r="C32" s="76">
        <f>'LEG B'!J32</f>
        <v>0.02612268518518518</v>
      </c>
      <c r="D32" s="76">
        <f>'LEG C'!J32</f>
        <v>0.02875000000000001</v>
      </c>
      <c r="E32" s="76">
        <f>'LEG D'!J32</f>
        <v>0.024791666666666656</v>
      </c>
      <c r="F32" s="76">
        <f>'LEG E'!J32</f>
        <v>0.026759259259259247</v>
      </c>
      <c r="G32" s="76">
        <f>'LEG F'!J32</f>
        <v>0.039398148148148154</v>
      </c>
      <c r="H32" s="76">
        <f>'LEG G'!J32</f>
        <v>0.03261574074074072</v>
      </c>
      <c r="I32" s="76">
        <f>'LEG H'!J32</f>
        <v>0.028252314814814827</v>
      </c>
      <c r="J32" s="76">
        <f>'LEG I'!J32</f>
        <v>0.026701388888888872</v>
      </c>
      <c r="K32" s="76">
        <f>'LEG J'!J32</f>
        <v>0.03826388888888893</v>
      </c>
      <c r="L32" s="76">
        <f>'LEG K'!J32</f>
        <v>0.02958333333333335</v>
      </c>
      <c r="M32" s="76">
        <f>'LEG L'!J32</f>
        <v>0.03185185185185185</v>
      </c>
      <c r="N32" s="76">
        <f>'LEG M'!J32</f>
        <v>0.04379629629629628</v>
      </c>
      <c r="O32" s="76">
        <f>'LEG M'!K32</f>
        <v>0.40644675925925927</v>
      </c>
    </row>
    <row r="33" spans="1:15" ht="12.75">
      <c r="A33" s="75" t="str">
        <f>'LEG A'!F33</f>
        <v>LEICESTER TRI MEN B</v>
      </c>
      <c r="B33" s="76">
        <f>'LEG A'!H33</f>
        <v>0.03716435185185185</v>
      </c>
      <c r="C33" s="76">
        <f>'LEG B'!J33</f>
        <v>0.025393518518518524</v>
      </c>
      <c r="D33" s="76">
        <f>'LEG C'!J33</f>
        <v>0.03292824074074073</v>
      </c>
      <c r="E33" s="76">
        <f>'LEG D'!J33</f>
        <v>0.028796296296296306</v>
      </c>
      <c r="F33" s="76">
        <f>'LEG E'!J33</f>
        <v>0.03335648148148147</v>
      </c>
      <c r="G33" s="76">
        <f>'LEG F'!J33</f>
        <v>0.04783564814814814</v>
      </c>
      <c r="H33" s="76">
        <f>'LEG G'!J33</f>
        <v>0.039224537037037044</v>
      </c>
      <c r="I33" s="76">
        <f>'LEG H'!J33</f>
        <v>0.0375462962962963</v>
      </c>
      <c r="J33" s="76">
        <f>'LEG I'!J33</f>
        <v>0.029456018518518506</v>
      </c>
      <c r="K33" s="76">
        <f>'LEG J'!J33</f>
        <v>0.040451388888888884</v>
      </c>
      <c r="L33" s="76">
        <f>'LEG K'!J33</f>
        <v>0.037418981481481484</v>
      </c>
      <c r="M33" s="76">
        <f>'LEG L'!J33</f>
        <v>0.04468750000000005</v>
      </c>
      <c r="N33" s="76">
        <f>'LEG M'!J33</f>
        <v>0.033275462962962965</v>
      </c>
      <c r="O33" s="76">
        <f>'LEG M'!K33</f>
        <v>0.46753472222222225</v>
      </c>
    </row>
    <row r="34" spans="1:15" ht="12.75">
      <c r="A34" s="75" t="str">
        <f>'LEG A'!F34</f>
        <v>LEICESTER TRI LADIES</v>
      </c>
      <c r="B34" s="76">
        <f>'LEG A'!H34</f>
        <v>0.035740740740740747</v>
      </c>
      <c r="C34" s="76">
        <f>'LEG B'!J34</f>
        <v>0.028321759259259262</v>
      </c>
      <c r="D34" s="76">
        <f>'LEG C'!J34</f>
        <v>0.034965277777777776</v>
      </c>
      <c r="E34" s="76">
        <f>'LEG D'!J34</f>
        <v>0.027384259259259247</v>
      </c>
      <c r="F34" s="76">
        <f>'LEG E'!J34</f>
        <v>0.03585648148148149</v>
      </c>
      <c r="G34" s="76">
        <f>'LEG F'!J34</f>
        <v>0.05144675925925929</v>
      </c>
      <c r="H34" s="76">
        <f>'LEG G'!J34</f>
        <v>0.05130787037037035</v>
      </c>
      <c r="I34" s="76">
        <f>'LEG H'!J34</f>
        <v>0.04420138888888889</v>
      </c>
      <c r="J34" s="76">
        <f>'LEG I'!J34</f>
        <v>0.040358796296296295</v>
      </c>
      <c r="K34" s="76">
        <f>'LEG J'!J34</f>
        <v>0.03793981481481484</v>
      </c>
      <c r="L34" s="76">
        <f>'LEG K'!J34</f>
        <v>0.03994212962962962</v>
      </c>
      <c r="M34" s="76">
        <f>'LEG L'!J34</f>
        <v>0.03865740740740742</v>
      </c>
      <c r="N34" s="76">
        <f>'LEG M'!J34</f>
        <v>0.036388888888888915</v>
      </c>
      <c r="O34" s="76">
        <f>'LEG M'!K34</f>
        <v>0.5025115740740741</v>
      </c>
    </row>
    <row r="35" spans="1:15" ht="12.75">
      <c r="A35" s="75" t="str">
        <f>'LEG A'!F35</f>
        <v>STILTO STRIDERS MIXED</v>
      </c>
      <c r="B35" s="76">
        <f>'LEG A'!H35</f>
        <v>0.03644675925925926</v>
      </c>
      <c r="C35" s="76">
        <f>'LEG B'!J35</f>
        <v>0.03381944444444443</v>
      </c>
      <c r="D35" s="76">
        <f>'LEG C'!J35</f>
        <v>0.03013888888888891</v>
      </c>
      <c r="E35" s="76">
        <f>'LEG D'!J35</f>
        <v>0.02972222222222222</v>
      </c>
      <c r="F35" s="76">
        <f>'LEG E'!J35</f>
        <v>0.028506944444444446</v>
      </c>
      <c r="G35" s="76">
        <f>'LEG F'!J35</f>
        <v>0.042314814814814805</v>
      </c>
      <c r="H35" s="76">
        <f>'LEG G'!J35</f>
        <v>0.03887731481481482</v>
      </c>
      <c r="I35" s="76">
        <f>'LEG H'!J35</f>
        <v>0.03886574074074073</v>
      </c>
      <c r="J35" s="76">
        <f>'LEG I'!J35</f>
        <v>0.027766203703703723</v>
      </c>
      <c r="K35" s="76">
        <f>'LEG J'!J35</f>
        <v>0.04728009259259258</v>
      </c>
      <c r="L35" s="76">
        <f>'LEG K'!J35</f>
        <v>0.03902777777777783</v>
      </c>
      <c r="M35" s="76">
        <f>'LEG L'!J35</f>
        <v>0.03877314814814814</v>
      </c>
      <c r="N35" s="76">
        <f>'LEG M'!J35</f>
        <v>0.03221064814814811</v>
      </c>
      <c r="O35" s="76">
        <f>'LEG M'!K35</f>
        <v>0.46375000000000005</v>
      </c>
    </row>
    <row r="36" spans="1:15" ht="12.75">
      <c r="A36" s="75" t="str">
        <f>'LEG A'!F36</f>
        <v>HINCKLEY MEN</v>
      </c>
      <c r="B36" s="76">
        <f>'LEG A'!H36</f>
        <v>0.029212962962962965</v>
      </c>
      <c r="C36" s="76">
        <f>'LEG B'!J36</f>
        <v>0.027453703703703706</v>
      </c>
      <c r="D36" s="76">
        <f>'LEG C'!J36</f>
        <v>0.03201388888888888</v>
      </c>
      <c r="E36" s="76">
        <f>'LEG D'!J36</f>
        <v>0.027499999999999997</v>
      </c>
      <c r="F36" s="76">
        <f>'LEG E'!J36</f>
        <v>0.02469907407407408</v>
      </c>
      <c r="G36" s="76">
        <f>'LEG F'!J36</f>
        <v>0.0352662037037037</v>
      </c>
      <c r="H36" s="76">
        <f>'LEG G'!J36</f>
        <v>0.037800925925925905</v>
      </c>
      <c r="I36" s="76">
        <f>'LEG H'!J36</f>
        <v>0.031469907407407405</v>
      </c>
      <c r="J36" s="76">
        <f>'LEG I'!J36</f>
        <v>0.024965277777777767</v>
      </c>
      <c r="K36" s="76">
        <f>'LEG J'!J36</f>
        <v>0.036597222222222225</v>
      </c>
      <c r="L36" s="76">
        <f>'LEG K'!J36</f>
        <v>0.036539351851851865</v>
      </c>
      <c r="M36" s="76">
        <f>'LEG L'!J36</f>
        <v>0.03221064814814811</v>
      </c>
      <c r="N36" s="76">
        <f>'LEG M'!J36</f>
        <v>0.03393518518518518</v>
      </c>
      <c r="O36" s="76">
        <f>'LEG M'!K36</f>
        <v>0.4096643518518518</v>
      </c>
    </row>
    <row r="37" spans="1:15" ht="12.75">
      <c r="A37" s="75" t="str">
        <f>'LEG A'!F37</f>
        <v>HINCKLEY MIXED</v>
      </c>
      <c r="B37" s="76">
        <f>'LEG A'!H37</f>
        <v>0.04245370370370371</v>
      </c>
      <c r="C37" s="76">
        <f>'LEG B'!J37</f>
        <v>0.03753472222222221</v>
      </c>
      <c r="D37" s="76">
        <f>'LEG C'!J37</f>
        <v>0.038773148148148154</v>
      </c>
      <c r="E37" s="76">
        <f>'LEG D'!J37</f>
        <v>0.022384259259259257</v>
      </c>
      <c r="F37" s="76">
        <f>'LEG E'!J37</f>
        <v>0.03427083333333335</v>
      </c>
      <c r="G37" s="76">
        <f>'LEG F'!J37</f>
        <v>0.04671296296296293</v>
      </c>
      <c r="H37" s="76">
        <f>'LEG G'!J37</f>
        <v>0.05368055555555559</v>
      </c>
      <c r="I37" s="76">
        <f>'LEG H'!J37</f>
        <v>0.041238425925925914</v>
      </c>
      <c r="J37" s="76">
        <f>'LEG I'!J37</f>
        <v>0.03655092592592593</v>
      </c>
      <c r="K37" s="76">
        <f>'LEG J'!J37</f>
        <v>0.050046296296296255</v>
      </c>
      <c r="L37" s="76">
        <f>'LEG K'!J37</f>
        <v>0.04203703703703704</v>
      </c>
      <c r="M37" s="76">
        <f>'LEG L'!J37</f>
        <v>0.0430902777777778</v>
      </c>
      <c r="N37" s="76">
        <f>'LEG M'!J37</f>
        <v>0.0335185185185185</v>
      </c>
      <c r="O37" s="76">
        <f>'LEG M'!K37</f>
        <v>0.5222916666666666</v>
      </c>
    </row>
    <row r="38" spans="1:15" ht="12.75">
      <c r="A38" s="75" t="str">
        <f>'LEG A'!F16</f>
        <v>OWLS MIXED</v>
      </c>
      <c r="B38" s="76" t="e">
        <f>'LEG A'!H38</f>
        <v>#N/A</v>
      </c>
      <c r="C38" s="76" t="e">
        <f>'LEG B'!J38</f>
        <v>#N/A</v>
      </c>
      <c r="D38" s="76" t="e">
        <f>'LEG C'!J38</f>
        <v>#N/A</v>
      </c>
      <c r="E38" s="76" t="e">
        <f>'LEG D'!J38</f>
        <v>#N/A</v>
      </c>
      <c r="F38" s="76" t="e">
        <f>'LEG E'!J38</f>
        <v>#N/A</v>
      </c>
      <c r="G38" s="76" t="e">
        <f>'LEG F'!J38</f>
        <v>#N/A</v>
      </c>
      <c r="H38" s="76" t="e">
        <f>'LEG G'!J38</f>
        <v>#N/A</v>
      </c>
      <c r="I38" s="76" t="e">
        <f>'LEG H'!J38</f>
        <v>#N/A</v>
      </c>
      <c r="J38" s="76" t="e">
        <f>'LEG I'!J38</f>
        <v>#N/A</v>
      </c>
      <c r="K38" s="76" t="e">
        <f>'LEG J'!J38</f>
        <v>#N/A</v>
      </c>
      <c r="L38" s="76" t="e">
        <f>'LEG K'!J38</f>
        <v>#N/A</v>
      </c>
      <c r="M38" s="76" t="e">
        <f>'LEG L'!J38</f>
        <v>#N/A</v>
      </c>
      <c r="N38" s="76" t="e">
        <f>'LEG M'!J38</f>
        <v>#N/A</v>
      </c>
      <c r="O38" s="76" t="e">
        <f>'LEG M'!K38</f>
        <v>#N/A</v>
      </c>
    </row>
    <row r="39" ht="14.25">
      <c r="A39" s="37"/>
    </row>
    <row r="40" ht="14.25">
      <c r="A40" s="37"/>
    </row>
  </sheetData>
  <sheetProtection/>
  <printOptions/>
  <pageMargins left="0.35433070866141736" right="0.35433070866141736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T43"/>
  <sheetViews>
    <sheetView zoomScale="65" zoomScaleNormal="65" zoomScalePageLayoutView="0" workbookViewId="0" topLeftCell="I1">
      <selection activeCell="M2" sqref="M2:T37"/>
    </sheetView>
  </sheetViews>
  <sheetFormatPr defaultColWidth="9.140625" defaultRowHeight="12.75"/>
  <cols>
    <col min="2" max="2" width="13.57421875" style="0" bestFit="1" customWidth="1"/>
    <col min="3" max="3" width="13.28125" style="0" bestFit="1" customWidth="1"/>
    <col min="5" max="5" width="13.57421875" style="11" bestFit="1" customWidth="1"/>
    <col min="6" max="6" width="25.8515625" style="87" bestFit="1" customWidth="1"/>
    <col min="7" max="7" width="20.421875" style="27" bestFit="1" customWidth="1"/>
    <col min="8" max="8" width="16.8515625" style="13" bestFit="1" customWidth="1"/>
    <col min="9" max="9" width="13.57421875" style="30" bestFit="1" customWidth="1"/>
    <col min="10" max="10" width="13.140625" style="13" bestFit="1" customWidth="1"/>
    <col min="11" max="11" width="14.7109375" style="12" bestFit="1" customWidth="1"/>
    <col min="12" max="12" width="9.140625" style="11" customWidth="1"/>
    <col min="13" max="13" width="12.28125" style="56" bestFit="1" customWidth="1"/>
    <col min="14" max="14" width="27.28125" style="56" bestFit="1" customWidth="1"/>
    <col min="15" max="15" width="18.00390625" style="56" bestFit="1" customWidth="1"/>
    <col min="16" max="16" width="13.140625" style="48" bestFit="1" customWidth="1"/>
    <col min="17" max="17" width="3.28125" style="53" customWidth="1"/>
    <col min="18" max="18" width="14.421875" style="50" bestFit="1" customWidth="1"/>
    <col min="19" max="19" width="27.28125" style="50" bestFit="1" customWidth="1"/>
    <col min="20" max="20" width="15.7109375" style="50" bestFit="1" customWidth="1"/>
  </cols>
  <sheetData>
    <row r="1" spans="5:17" ht="15">
      <c r="E1" s="98" t="s">
        <v>28</v>
      </c>
      <c r="F1" s="98"/>
      <c r="G1" s="98"/>
      <c r="H1" s="98"/>
      <c r="M1" s="47"/>
      <c r="N1" s="47"/>
      <c r="O1" s="47"/>
      <c r="Q1" s="49"/>
    </row>
    <row r="2" spans="2:13" ht="15.75">
      <c r="B2" s="95" t="s">
        <v>26</v>
      </c>
      <c r="C2" s="97"/>
      <c r="E2" s="99" t="s">
        <v>27</v>
      </c>
      <c r="F2" s="100"/>
      <c r="G2" s="100"/>
      <c r="H2" s="30" t="s">
        <v>29</v>
      </c>
      <c r="J2" s="101"/>
      <c r="K2" s="97"/>
      <c r="M2" s="47" t="s">
        <v>12</v>
      </c>
    </row>
    <row r="3" spans="2:20" ht="15.75">
      <c r="B3" s="60" t="s">
        <v>24</v>
      </c>
      <c r="C3" s="64" t="s">
        <v>4</v>
      </c>
      <c r="D3" s="1"/>
      <c r="E3" s="78" t="s">
        <v>24</v>
      </c>
      <c r="F3" s="85" t="s">
        <v>0</v>
      </c>
      <c r="G3" s="28" t="s">
        <v>1</v>
      </c>
      <c r="H3" s="17" t="s">
        <v>2</v>
      </c>
      <c r="I3" s="31" t="s">
        <v>3</v>
      </c>
      <c r="J3" s="17" t="s">
        <v>4</v>
      </c>
      <c r="K3" s="15" t="s">
        <v>5</v>
      </c>
      <c r="L3" s="16"/>
      <c r="M3" s="51" t="s">
        <v>6</v>
      </c>
      <c r="N3" s="51" t="s">
        <v>0</v>
      </c>
      <c r="O3" s="51" t="s">
        <v>9</v>
      </c>
      <c r="P3" s="52" t="s">
        <v>4</v>
      </c>
      <c r="R3" s="51" t="s">
        <v>7</v>
      </c>
      <c r="S3" s="51" t="s">
        <v>0</v>
      </c>
      <c r="T3" s="52" t="s">
        <v>8</v>
      </c>
    </row>
    <row r="4" spans="2:20" ht="15">
      <c r="B4" s="61">
        <v>7</v>
      </c>
      <c r="C4" s="65">
        <v>0.054178240740740735</v>
      </c>
      <c r="E4" s="79">
        <v>1</v>
      </c>
      <c r="F4" s="86" t="str">
        <f>'LEG A'!F4</f>
        <v>CORITANIANS MEN</v>
      </c>
      <c r="G4" s="29" t="s">
        <v>77</v>
      </c>
      <c r="H4" s="20">
        <f>IF('LEG A'!H4="","WAIT",'LEG A'!H4)</f>
        <v>0.030879629629629632</v>
      </c>
      <c r="I4" s="32">
        <f>VLOOKUP(E4:E43,$B4:$C43,2,FALSE)</f>
        <v>0.05601851851851852</v>
      </c>
      <c r="J4" s="8">
        <f>I4-H4</f>
        <v>0.02513888888888889</v>
      </c>
      <c r="K4" s="19">
        <f>'LEG A'!H4+J4</f>
        <v>0.05601851851851852</v>
      </c>
      <c r="M4" s="54">
        <v>1</v>
      </c>
      <c r="N4" s="54" t="s">
        <v>49</v>
      </c>
      <c r="O4" s="54" t="s">
        <v>137</v>
      </c>
      <c r="P4" s="55">
        <v>0.024837962962962954</v>
      </c>
      <c r="R4" s="54"/>
      <c r="S4" s="54" t="s">
        <v>49</v>
      </c>
      <c r="T4" s="55">
        <v>0.054178240740740735</v>
      </c>
    </row>
    <row r="5" spans="2:20" ht="15">
      <c r="B5" s="61">
        <v>29</v>
      </c>
      <c r="C5" s="65">
        <v>0.05568287037037037</v>
      </c>
      <c r="E5" s="79">
        <v>2</v>
      </c>
      <c r="F5" s="86" t="str">
        <f>'LEG A'!F5</f>
        <v>WREAKE LADIES</v>
      </c>
      <c r="G5" s="29" t="s">
        <v>90</v>
      </c>
      <c r="H5" s="20">
        <f>IF('LEG A'!H5="","WAIT",'LEG A'!H5)</f>
        <v>0.04204861111111111</v>
      </c>
      <c r="I5" s="32">
        <f>VLOOKUP(E4:E43,$B4:$C43,2,FALSE)</f>
        <v>0.07614583333333334</v>
      </c>
      <c r="J5" s="8">
        <f aca="true" t="shared" si="0" ref="J5:J43">I5-H5</f>
        <v>0.03409722222222223</v>
      </c>
      <c r="K5" s="19">
        <f>'LEG A'!H5+J5</f>
        <v>0.07614583333333334</v>
      </c>
      <c r="M5" s="54">
        <v>2</v>
      </c>
      <c r="N5" s="54" t="s">
        <v>42</v>
      </c>
      <c r="O5" s="54" t="s">
        <v>77</v>
      </c>
      <c r="P5" s="55">
        <v>0.02513888888888889</v>
      </c>
      <c r="R5" s="54"/>
      <c r="S5" s="54" t="s">
        <v>69</v>
      </c>
      <c r="T5" s="55">
        <v>0.05568287037037037</v>
      </c>
    </row>
    <row r="6" spans="2:20" ht="15">
      <c r="B6" s="61">
        <v>1</v>
      </c>
      <c r="C6" s="65">
        <v>0.05601851851851852</v>
      </c>
      <c r="E6" s="79">
        <v>3</v>
      </c>
      <c r="F6" s="86" t="str">
        <f>'LEG A'!F6</f>
        <v>CHARNWOOD MIXED</v>
      </c>
      <c r="G6" s="29" t="s">
        <v>133</v>
      </c>
      <c r="H6" s="20">
        <f>IF('LEG A'!H6="","WAIT",'LEG A'!H6)</f>
        <v>0.033032407407407406</v>
      </c>
      <c r="I6" s="32">
        <f>VLOOKUP(E4:E43,$B4:$C43,2,FALSE)</f>
        <v>0.060648148148148145</v>
      </c>
      <c r="J6" s="8">
        <f t="shared" si="0"/>
        <v>0.02761574074074074</v>
      </c>
      <c r="K6" s="19">
        <f>'LEG A'!H6+J6</f>
        <v>0.060648148148148145</v>
      </c>
      <c r="M6" s="54">
        <v>3</v>
      </c>
      <c r="N6" s="54" t="s">
        <v>70</v>
      </c>
      <c r="O6" s="54" t="s">
        <v>160</v>
      </c>
      <c r="P6" s="55">
        <v>0.025393518518518524</v>
      </c>
      <c r="R6" s="54"/>
      <c r="S6" s="54" t="s">
        <v>42</v>
      </c>
      <c r="T6" s="55">
        <v>0.05601851851851852</v>
      </c>
    </row>
    <row r="7" spans="2:20" ht="15">
      <c r="B7" s="61">
        <v>21</v>
      </c>
      <c r="C7" s="65">
        <v>0.056157407407407406</v>
      </c>
      <c r="E7" s="79">
        <v>4</v>
      </c>
      <c r="F7" s="86" t="str">
        <f>'LEG A'!F7</f>
        <v>SHEPSHED MEN A</v>
      </c>
      <c r="G7" s="29" t="s">
        <v>134</v>
      </c>
      <c r="H7" s="20">
        <f>IF('LEG A'!H7="","WAIT",'LEG A'!H7)</f>
        <v>0.034756944444444444</v>
      </c>
      <c r="I7" s="32">
        <f>VLOOKUP(E4:E43,$B4:$C43,2,FALSE)</f>
        <v>0.061701388888888896</v>
      </c>
      <c r="J7" s="8">
        <f t="shared" si="0"/>
        <v>0.02694444444444445</v>
      </c>
      <c r="K7" s="19">
        <f>'LEG A'!H7+J7</f>
        <v>0.061701388888888896</v>
      </c>
      <c r="M7" s="54">
        <v>4</v>
      </c>
      <c r="N7" s="54" t="s">
        <v>61</v>
      </c>
      <c r="O7" s="54" t="s">
        <v>151</v>
      </c>
      <c r="P7" s="55">
        <v>0.025624999999999995</v>
      </c>
      <c r="R7" s="54"/>
      <c r="S7" s="54" t="s">
        <v>61</v>
      </c>
      <c r="T7" s="55">
        <v>0.056157407407407406</v>
      </c>
    </row>
    <row r="8" spans="2:20" ht="15">
      <c r="B8" s="61">
        <v>33</v>
      </c>
      <c r="C8" s="65">
        <v>0.05666666666666667</v>
      </c>
      <c r="E8" s="79">
        <v>5</v>
      </c>
      <c r="F8" s="86" t="str">
        <f>'LEG A'!F8</f>
        <v>SHEPSHED MEN B</v>
      </c>
      <c r="G8" s="29" t="s">
        <v>135</v>
      </c>
      <c r="H8" s="20">
        <f>IF('LEG A'!H8="","WAIT",'LEG A'!H8)</f>
        <v>0.03539351851851852</v>
      </c>
      <c r="I8" s="32">
        <f>VLOOKUP(E4:E43,$B4:$C43,2,FALSE)</f>
        <v>0.06553240740740741</v>
      </c>
      <c r="J8" s="8">
        <f t="shared" si="0"/>
        <v>0.030138888888888896</v>
      </c>
      <c r="K8" s="19">
        <f>'LEG A'!H8+J8</f>
        <v>0.06553240740740741</v>
      </c>
      <c r="M8" s="54">
        <v>5</v>
      </c>
      <c r="N8" s="54" t="s">
        <v>69</v>
      </c>
      <c r="O8" s="54" t="s">
        <v>159</v>
      </c>
      <c r="P8" s="55">
        <v>0.02612268518518518</v>
      </c>
      <c r="R8" s="54"/>
      <c r="S8" s="54" t="s">
        <v>73</v>
      </c>
      <c r="T8" s="55">
        <v>0.05666666666666667</v>
      </c>
    </row>
    <row r="9" spans="2:20" ht="15">
      <c r="B9" s="61">
        <v>3</v>
      </c>
      <c r="C9" s="65">
        <v>0.060648148148148145</v>
      </c>
      <c r="E9" s="79">
        <v>6</v>
      </c>
      <c r="F9" s="86" t="str">
        <f>'LEG A'!F9</f>
        <v>SHEPSHED LADIES</v>
      </c>
      <c r="G9" s="29" t="s">
        <v>136</v>
      </c>
      <c r="H9" s="20">
        <f>IF('LEG A'!H9="","WAIT",'LEG A'!H9)</f>
        <v>0.04023148148148148</v>
      </c>
      <c r="I9" s="32">
        <f>VLOOKUP(E4:E43,$B4:$C43,2,FALSE)</f>
        <v>0.07270833333333333</v>
      </c>
      <c r="J9" s="8">
        <f t="shared" si="0"/>
        <v>0.032476851851851854</v>
      </c>
      <c r="K9" s="19">
        <f>'LEG A'!H9+J9</f>
        <v>0.07270833333333333</v>
      </c>
      <c r="M9" s="54">
        <v>6</v>
      </c>
      <c r="N9" s="54" t="s">
        <v>46</v>
      </c>
      <c r="O9" s="54" t="s">
        <v>134</v>
      </c>
      <c r="P9" s="55">
        <v>0.02694444444444445</v>
      </c>
      <c r="R9" s="54"/>
      <c r="S9" s="54" t="s">
        <v>45</v>
      </c>
      <c r="T9" s="55">
        <v>0.060648148148148145</v>
      </c>
    </row>
    <row r="10" spans="2:20" ht="15">
      <c r="B10" s="61">
        <v>24</v>
      </c>
      <c r="C10" s="65">
        <v>0.06160879629629629</v>
      </c>
      <c r="E10" s="79">
        <v>7</v>
      </c>
      <c r="F10" s="86" t="str">
        <f>'LEG A'!F10</f>
        <v>BARROW MEN A</v>
      </c>
      <c r="G10" s="29" t="s">
        <v>137</v>
      </c>
      <c r="H10" s="20">
        <f>IF('LEG A'!H10="","WAIT",'LEG A'!H10)</f>
        <v>0.02934027777777778</v>
      </c>
      <c r="I10" s="32">
        <f>VLOOKUP(E4:E43,$B4:$C43,2,FALSE)</f>
        <v>0.054178240740740735</v>
      </c>
      <c r="J10" s="8">
        <f t="shared" si="0"/>
        <v>0.024837962962962954</v>
      </c>
      <c r="K10" s="19">
        <f>'LEG A'!H10+J10</f>
        <v>0.054178240740740735</v>
      </c>
      <c r="M10" s="54">
        <v>7</v>
      </c>
      <c r="N10" s="54" t="s">
        <v>73</v>
      </c>
      <c r="O10" s="54" t="s">
        <v>163</v>
      </c>
      <c r="P10" s="55">
        <v>0.027453703703703706</v>
      </c>
      <c r="R10" s="54"/>
      <c r="S10" s="54" t="s">
        <v>64</v>
      </c>
      <c r="T10" s="55">
        <v>0.06160879629629629</v>
      </c>
    </row>
    <row r="11" spans="2:20" ht="15">
      <c r="B11" s="61">
        <v>4</v>
      </c>
      <c r="C11" s="65">
        <v>0.061701388888888896</v>
      </c>
      <c r="E11" s="79">
        <v>8</v>
      </c>
      <c r="F11" s="86" t="str">
        <f>'LEG A'!F11</f>
        <v>BARROW MEN B</v>
      </c>
      <c r="G11" s="29" t="s">
        <v>138</v>
      </c>
      <c r="H11" s="20">
        <f>IF('LEG A'!H11="","WAIT",'LEG A'!H11)</f>
        <v>0.03878472222222223</v>
      </c>
      <c r="I11" s="32">
        <f>VLOOKUP(E4:E43,$B4:$C43,2,FALSE)</f>
        <v>0.06743055555555556</v>
      </c>
      <c r="J11" s="8">
        <f t="shared" si="0"/>
        <v>0.028645833333333336</v>
      </c>
      <c r="K11" s="19">
        <f>'LEG A'!H11+J11</f>
        <v>0.06743055555555556</v>
      </c>
      <c r="M11" s="54">
        <v>8</v>
      </c>
      <c r="N11" s="54" t="s">
        <v>64</v>
      </c>
      <c r="O11" s="54" t="s">
        <v>154</v>
      </c>
      <c r="P11" s="55">
        <v>0.027604166666666666</v>
      </c>
      <c r="R11" s="54"/>
      <c r="S11" s="54" t="s">
        <v>46</v>
      </c>
      <c r="T11" s="55">
        <v>0.061701388888888896</v>
      </c>
    </row>
    <row r="12" spans="2:20" ht="15">
      <c r="B12" s="61">
        <v>10</v>
      </c>
      <c r="C12" s="65">
        <v>0.06229166666666667</v>
      </c>
      <c r="E12" s="79">
        <v>9</v>
      </c>
      <c r="F12" s="86" t="str">
        <f>'LEG A'!F12</f>
        <v>BARROW LADIES</v>
      </c>
      <c r="G12" s="29" t="s">
        <v>139</v>
      </c>
      <c r="H12" s="20">
        <f>IF('LEG A'!H12="","WAIT",'LEG A'!H12)</f>
        <v>0.0365625</v>
      </c>
      <c r="I12" s="32">
        <f>VLOOKUP(E4:E43,$B4:$C43,2,FALSE)</f>
        <v>0.07314814814814814</v>
      </c>
      <c r="J12" s="8">
        <f t="shared" si="0"/>
        <v>0.036585648148148145</v>
      </c>
      <c r="K12" s="19">
        <f>'LEG A'!H12+J12</f>
        <v>0.07314814814814814</v>
      </c>
      <c r="M12" s="54">
        <v>9</v>
      </c>
      <c r="N12" s="54" t="s">
        <v>45</v>
      </c>
      <c r="O12" s="54" t="s">
        <v>133</v>
      </c>
      <c r="P12" s="55">
        <v>0.02761574074074074</v>
      </c>
      <c r="R12" s="54"/>
      <c r="S12" s="54" t="s">
        <v>52</v>
      </c>
      <c r="T12" s="55">
        <v>0.062291666666666676</v>
      </c>
    </row>
    <row r="13" spans="2:20" ht="15">
      <c r="B13" s="61">
        <v>30</v>
      </c>
      <c r="C13" s="65">
        <v>0.06255787037037037</v>
      </c>
      <c r="E13" s="79">
        <v>10</v>
      </c>
      <c r="F13" s="86" t="str">
        <f>'LEG A'!F13</f>
        <v>HARBOROUGH MIXED A</v>
      </c>
      <c r="G13" s="29" t="s">
        <v>140</v>
      </c>
      <c r="H13" s="20">
        <f>IF('LEG A'!H13="","WAIT",'LEG A'!H13)</f>
        <v>0.030034722222222223</v>
      </c>
      <c r="I13" s="32">
        <f>VLOOKUP(E4:E43,$B4:$C43,2,FALSE)</f>
        <v>0.06229166666666667</v>
      </c>
      <c r="J13" s="8">
        <f t="shared" si="0"/>
        <v>0.03225694444444445</v>
      </c>
      <c r="K13" s="19">
        <f>'LEG A'!H13+J13</f>
        <v>0.062291666666666676</v>
      </c>
      <c r="M13" s="54">
        <v>10</v>
      </c>
      <c r="N13" s="54" t="s">
        <v>71</v>
      </c>
      <c r="O13" s="54" t="s">
        <v>161</v>
      </c>
      <c r="P13" s="55">
        <v>0.028321759259259262</v>
      </c>
      <c r="R13" s="54"/>
      <c r="S13" s="54" t="s">
        <v>70</v>
      </c>
      <c r="T13" s="55">
        <v>0.06255787037037037</v>
      </c>
    </row>
    <row r="14" spans="2:20" ht="15">
      <c r="B14" s="61">
        <v>19</v>
      </c>
      <c r="C14" s="65">
        <v>0.06309027777777777</v>
      </c>
      <c r="E14" s="79">
        <v>11</v>
      </c>
      <c r="F14" s="86" t="str">
        <f>'LEG A'!F14</f>
        <v>HARBOROUGH MIXED B</v>
      </c>
      <c r="G14" s="29" t="s">
        <v>141</v>
      </c>
      <c r="H14" s="20">
        <f>IF('LEG A'!H14="","WAIT",'LEG A'!H14)</f>
        <v>0.0346412037037037</v>
      </c>
      <c r="I14" s="32">
        <f>VLOOKUP(E4:E43,$B4:$C43,2,FALSE)</f>
        <v>0.06336805555555557</v>
      </c>
      <c r="J14" s="8">
        <f t="shared" si="0"/>
        <v>0.028726851851851865</v>
      </c>
      <c r="K14" s="19">
        <f>'LEG A'!H14+J14</f>
        <v>0.06336805555555557</v>
      </c>
      <c r="M14" s="54">
        <v>11</v>
      </c>
      <c r="N14" s="54" t="s">
        <v>50</v>
      </c>
      <c r="O14" s="54" t="s">
        <v>138</v>
      </c>
      <c r="P14" s="55">
        <v>0.028645833333333336</v>
      </c>
      <c r="R14" s="54"/>
      <c r="S14" s="54" t="s">
        <v>59</v>
      </c>
      <c r="T14" s="55">
        <v>0.06309027777777777</v>
      </c>
    </row>
    <row r="15" spans="2:20" ht="15">
      <c r="B15" s="61">
        <v>12</v>
      </c>
      <c r="C15" s="65">
        <v>0.06313657407407408</v>
      </c>
      <c r="E15" s="79">
        <v>12</v>
      </c>
      <c r="F15" s="86" t="str">
        <f>'LEG A'!F15</f>
        <v>OWLS MEN</v>
      </c>
      <c r="G15" s="29" t="s">
        <v>142</v>
      </c>
      <c r="H15" s="20">
        <f>IF('LEG A'!H15="","WAIT",'LEG A'!H15)</f>
        <v>0.032870370370370376</v>
      </c>
      <c r="I15" s="32">
        <f>VLOOKUP(E4:E43,$B4:$C43,2,FALSE)</f>
        <v>0.06313657407407408</v>
      </c>
      <c r="J15" s="8">
        <f t="shared" si="0"/>
        <v>0.030266203703703705</v>
      </c>
      <c r="K15" s="19">
        <f>'LEG A'!H15+J15</f>
        <v>0.06313657407407408</v>
      </c>
      <c r="M15" s="54">
        <v>12</v>
      </c>
      <c r="N15" s="54" t="s">
        <v>53</v>
      </c>
      <c r="O15" s="54" t="s">
        <v>141</v>
      </c>
      <c r="P15" s="55">
        <v>0.028726851851851865</v>
      </c>
      <c r="R15" s="54"/>
      <c r="S15" s="54" t="s">
        <v>54</v>
      </c>
      <c r="T15" s="55">
        <v>0.06313657407407408</v>
      </c>
    </row>
    <row r="16" spans="2:20" ht="15">
      <c r="B16" s="61">
        <v>11</v>
      </c>
      <c r="C16" s="65">
        <v>0.06336805555555557</v>
      </c>
      <c r="E16" s="79">
        <v>13</v>
      </c>
      <c r="F16" s="86" t="str">
        <f>'LEG A'!F16</f>
        <v>OWLS MIXED</v>
      </c>
      <c r="G16" s="29" t="s">
        <v>143</v>
      </c>
      <c r="H16" s="20">
        <f>IF('LEG A'!H16="","WAIT",'LEG A'!H16)</f>
        <v>0.037280092592592594</v>
      </c>
      <c r="I16" s="32">
        <f>VLOOKUP(E4:E43,$B4:$C43,2,FALSE)</f>
        <v>0.06849537037037036</v>
      </c>
      <c r="J16" s="8">
        <f t="shared" si="0"/>
        <v>0.031215277777777765</v>
      </c>
      <c r="K16" s="19">
        <f>'LEG A'!H16+J16</f>
        <v>0.06849537037037036</v>
      </c>
      <c r="M16" s="54">
        <v>13</v>
      </c>
      <c r="N16" s="54" t="s">
        <v>63</v>
      </c>
      <c r="O16" s="54" t="s">
        <v>153</v>
      </c>
      <c r="P16" s="55">
        <v>0.02881944444444444</v>
      </c>
      <c r="R16" s="54"/>
      <c r="S16" s="54" t="s">
        <v>53</v>
      </c>
      <c r="T16" s="55">
        <v>0.06336805555555557</v>
      </c>
    </row>
    <row r="17" spans="2:20" ht="15">
      <c r="B17" s="61">
        <v>26</v>
      </c>
      <c r="C17" s="65">
        <v>0.0637962962962963</v>
      </c>
      <c r="E17" s="79">
        <v>14</v>
      </c>
      <c r="F17" s="86" t="str">
        <f>'LEG A'!F17</f>
        <v>ROADHOGGS MEN</v>
      </c>
      <c r="G17" s="29" t="s">
        <v>144</v>
      </c>
      <c r="H17" s="20">
        <f>IF('LEG A'!H17="","WAIT",'LEG A'!H17)</f>
        <v>0.0364699074074074</v>
      </c>
      <c r="I17" s="32">
        <f>VLOOKUP(E4:E43,$B4:$C43,2,FALSE)</f>
        <v>0.06928240740740742</v>
      </c>
      <c r="J17" s="8">
        <f t="shared" si="0"/>
        <v>0.032812500000000015</v>
      </c>
      <c r="K17" s="19">
        <f>'LEG A'!H17+J17</f>
        <v>0.06928240740740742</v>
      </c>
      <c r="M17" s="54">
        <v>14</v>
      </c>
      <c r="N17" s="54" t="s">
        <v>59</v>
      </c>
      <c r="O17" s="54" t="s">
        <v>149</v>
      </c>
      <c r="P17" s="55">
        <v>0.02899305555555555</v>
      </c>
      <c r="R17" s="54"/>
      <c r="S17" s="54" t="s">
        <v>66</v>
      </c>
      <c r="T17" s="55">
        <v>0.0637962962962963</v>
      </c>
    </row>
    <row r="18" spans="2:20" ht="15">
      <c r="B18" s="61">
        <v>31</v>
      </c>
      <c r="C18" s="65">
        <v>0.06406250000000001</v>
      </c>
      <c r="E18" s="79">
        <v>15</v>
      </c>
      <c r="F18" s="86" t="str">
        <f>'LEG A'!F18</f>
        <v>WREAKE MEN</v>
      </c>
      <c r="G18" s="29" t="s">
        <v>145</v>
      </c>
      <c r="H18" s="20">
        <f>IF('LEG A'!H18="","WAIT",'LEG A'!H18)</f>
        <v>0.037800925925925925</v>
      </c>
      <c r="I18" s="32">
        <f>VLOOKUP(E4:E43,$B4:$C43,2,FALSE)</f>
        <v>0.06682870370370371</v>
      </c>
      <c r="J18" s="8">
        <f t="shared" si="0"/>
        <v>0.029027777777777784</v>
      </c>
      <c r="K18" s="19">
        <f>'LEG A'!H18+J18</f>
        <v>0.06682870370370371</v>
      </c>
      <c r="M18" s="54">
        <v>15</v>
      </c>
      <c r="N18" s="54" t="s">
        <v>60</v>
      </c>
      <c r="O18" s="54" t="s">
        <v>150</v>
      </c>
      <c r="P18" s="55">
        <v>0.029004629629629623</v>
      </c>
      <c r="R18" s="54"/>
      <c r="S18" s="54" t="s">
        <v>71</v>
      </c>
      <c r="T18" s="55">
        <v>0.06406250000000001</v>
      </c>
    </row>
    <row r="19" spans="2:20" ht="15">
      <c r="B19" s="61">
        <v>16</v>
      </c>
      <c r="C19" s="65">
        <v>0.06517361111111111</v>
      </c>
      <c r="E19" s="79">
        <v>16</v>
      </c>
      <c r="F19" s="86" t="str">
        <f>'LEG A'!F19</f>
        <v>WREAKE MIXED A</v>
      </c>
      <c r="G19" s="29" t="s">
        <v>146</v>
      </c>
      <c r="H19" s="20">
        <f>IF('LEG A'!H19="","WAIT",'LEG A'!H19)</f>
        <v>0.031782407407407405</v>
      </c>
      <c r="I19" s="32">
        <f>VLOOKUP(E4:E43,$B4:$C43,2,FALSE)</f>
        <v>0.06517361111111111</v>
      </c>
      <c r="J19" s="8">
        <f t="shared" si="0"/>
        <v>0.03339120370370371</v>
      </c>
      <c r="K19" s="19">
        <f>'LEG A'!H19+J19</f>
        <v>0.06517361111111111</v>
      </c>
      <c r="M19" s="54">
        <v>16</v>
      </c>
      <c r="N19" s="54" t="s">
        <v>43</v>
      </c>
      <c r="O19" s="54" t="s">
        <v>145</v>
      </c>
      <c r="P19" s="55">
        <v>0.029027777777777784</v>
      </c>
      <c r="R19" s="54"/>
      <c r="S19" s="54" t="s">
        <v>57</v>
      </c>
      <c r="T19" s="55">
        <v>0.06517361111111111</v>
      </c>
    </row>
    <row r="20" spans="2:20" ht="15">
      <c r="B20" s="61">
        <v>27</v>
      </c>
      <c r="C20" s="65">
        <v>0.06538194444444444</v>
      </c>
      <c r="E20" s="79">
        <v>17</v>
      </c>
      <c r="F20" s="86" t="str">
        <f>'LEG A'!F20</f>
        <v>WREAKE MIXED B</v>
      </c>
      <c r="G20" s="29" t="s">
        <v>147</v>
      </c>
      <c r="H20" s="20">
        <f>IF('LEG A'!H20="","WAIT",'LEG A'!H20)</f>
        <v>0.03935185185185185</v>
      </c>
      <c r="I20" s="32">
        <f>VLOOKUP(E4:E43,$B4:$C43,2,FALSE)</f>
        <v>0.07302083333333333</v>
      </c>
      <c r="J20" s="8">
        <f t="shared" si="0"/>
        <v>0.03366898148148147</v>
      </c>
      <c r="K20" s="19">
        <f>'LEG A'!H20+J20</f>
        <v>0.07302083333333333</v>
      </c>
      <c r="M20" s="54">
        <v>17</v>
      </c>
      <c r="N20" s="54" t="s">
        <v>62</v>
      </c>
      <c r="O20" s="54" t="s">
        <v>152</v>
      </c>
      <c r="P20" s="55">
        <v>0.0296875</v>
      </c>
      <c r="R20" s="54"/>
      <c r="S20" s="54" t="s">
        <v>67</v>
      </c>
      <c r="T20" s="55">
        <v>0.06538194444444444</v>
      </c>
    </row>
    <row r="21" spans="2:20" ht="15">
      <c r="B21" s="61">
        <v>5</v>
      </c>
      <c r="C21" s="65">
        <v>0.06553240740740741</v>
      </c>
      <c r="E21" s="79">
        <v>18</v>
      </c>
      <c r="F21" s="86" t="str">
        <f>'LEG A'!F21</f>
        <v>FLECKNY KIBWRTH MIX</v>
      </c>
      <c r="G21" s="29" t="s">
        <v>148</v>
      </c>
      <c r="H21" s="20">
        <f>IF('LEG A'!H21="","WAIT",'LEG A'!H21)</f>
        <v>0.039386574074074074</v>
      </c>
      <c r="I21" s="32">
        <f>VLOOKUP(E4:E43,$B4:$C43,2,FALSE)</f>
        <v>0.07214120370370371</v>
      </c>
      <c r="J21" s="8">
        <f t="shared" si="0"/>
        <v>0.032754629629629634</v>
      </c>
      <c r="K21" s="19">
        <f>'LEG A'!H21+J21</f>
        <v>0.07214120370370371</v>
      </c>
      <c r="M21" s="54">
        <v>18</v>
      </c>
      <c r="N21" s="54" t="s">
        <v>67</v>
      </c>
      <c r="O21" s="54" t="s">
        <v>157</v>
      </c>
      <c r="P21" s="55">
        <v>0.03003472222222222</v>
      </c>
      <c r="R21" s="54"/>
      <c r="S21" s="54" t="s">
        <v>47</v>
      </c>
      <c r="T21" s="55">
        <v>0.06553240740740741</v>
      </c>
    </row>
    <row r="22" spans="2:20" ht="15">
      <c r="B22" s="61">
        <v>22</v>
      </c>
      <c r="C22" s="65">
        <v>0.06581018518518518</v>
      </c>
      <c r="E22" s="79">
        <v>19</v>
      </c>
      <c r="F22" s="86" t="str">
        <f>'LEG A'!F22</f>
        <v>WEST END MIXED A</v>
      </c>
      <c r="G22" s="29" t="s">
        <v>149</v>
      </c>
      <c r="H22" s="20">
        <f>IF('LEG A'!H22="","WAIT",'LEG A'!H22)</f>
        <v>0.03409722222222222</v>
      </c>
      <c r="I22" s="32">
        <f>VLOOKUP(E4:E43,$B4:$C43,2,FALSE)</f>
        <v>0.06309027777777777</v>
      </c>
      <c r="J22" s="8">
        <f t="shared" si="0"/>
        <v>0.02899305555555555</v>
      </c>
      <c r="K22" s="19">
        <f>'LEG A'!H22+J22</f>
        <v>0.06309027777777777</v>
      </c>
      <c r="M22" s="54">
        <v>19</v>
      </c>
      <c r="N22" s="54" t="s">
        <v>47</v>
      </c>
      <c r="O22" s="54" t="s">
        <v>135</v>
      </c>
      <c r="P22" s="55">
        <v>0.030138888888888896</v>
      </c>
      <c r="R22" s="54"/>
      <c r="S22" s="54" t="s">
        <v>62</v>
      </c>
      <c r="T22" s="55">
        <v>0.06581018518518518</v>
      </c>
    </row>
    <row r="23" spans="2:20" ht="15">
      <c r="B23" s="61">
        <v>20</v>
      </c>
      <c r="C23" s="65">
        <v>0.06591435185185185</v>
      </c>
      <c r="E23" s="79">
        <v>20</v>
      </c>
      <c r="F23" s="86" t="str">
        <f>'LEG A'!F23</f>
        <v>WEST END MIXED B</v>
      </c>
      <c r="G23" s="29" t="s">
        <v>150</v>
      </c>
      <c r="H23" s="20">
        <f>IF('LEG A'!H23="","WAIT",'LEG A'!H23)</f>
        <v>0.036909722222222226</v>
      </c>
      <c r="I23" s="32">
        <f>VLOOKUP(E4:E43,$B4:$C43,2,FALSE)</f>
        <v>0.06591435185185185</v>
      </c>
      <c r="J23" s="8">
        <f t="shared" si="0"/>
        <v>0.029004629629629623</v>
      </c>
      <c r="K23" s="19">
        <f>'LEG A'!H23+J23</f>
        <v>0.06591435185185185</v>
      </c>
      <c r="M23" s="54">
        <v>20</v>
      </c>
      <c r="N23" s="54" t="s">
        <v>54</v>
      </c>
      <c r="O23" s="54" t="s">
        <v>142</v>
      </c>
      <c r="P23" s="55">
        <v>0.030266203703703705</v>
      </c>
      <c r="R23" s="54"/>
      <c r="S23" s="54" t="s">
        <v>60</v>
      </c>
      <c r="T23" s="55">
        <v>0.06591435185185185</v>
      </c>
    </row>
    <row r="24" spans="2:20" ht="15">
      <c r="B24" s="61">
        <v>15</v>
      </c>
      <c r="C24" s="65">
        <v>0.06682870370370371</v>
      </c>
      <c r="E24" s="79">
        <v>21</v>
      </c>
      <c r="F24" s="86" t="str">
        <f>'LEG A'!F24</f>
        <v>HUNCOTE MEN A</v>
      </c>
      <c r="G24" s="29" t="s">
        <v>151</v>
      </c>
      <c r="H24" s="20">
        <f>IF('LEG A'!H24="","WAIT",'LEG A'!H24)</f>
        <v>0.03053240740740741</v>
      </c>
      <c r="I24" s="32">
        <f>VLOOKUP(E4:E43,$B4:$C43,2,FALSE)</f>
        <v>0.056157407407407406</v>
      </c>
      <c r="J24" s="8">
        <f t="shared" si="0"/>
        <v>0.025624999999999995</v>
      </c>
      <c r="K24" s="19">
        <f>'LEG A'!H24+J24</f>
        <v>0.056157407407407406</v>
      </c>
      <c r="M24" s="54">
        <v>21</v>
      </c>
      <c r="N24" s="54" t="s">
        <v>65</v>
      </c>
      <c r="O24" s="54" t="s">
        <v>155</v>
      </c>
      <c r="P24" s="55">
        <v>0.030752314814814802</v>
      </c>
      <c r="R24" s="54"/>
      <c r="S24" s="54" t="s">
        <v>43</v>
      </c>
      <c r="T24" s="55">
        <v>0.06682870370370371</v>
      </c>
    </row>
    <row r="25" spans="2:20" ht="15">
      <c r="B25" s="61">
        <v>8</v>
      </c>
      <c r="C25" s="65">
        <v>0.06743055555555556</v>
      </c>
      <c r="E25" s="79">
        <v>22</v>
      </c>
      <c r="F25" s="86" t="str">
        <f>'LEG A'!F25</f>
        <v>HUNCOTE MEN B</v>
      </c>
      <c r="G25" s="29" t="s">
        <v>152</v>
      </c>
      <c r="H25" s="20">
        <f>IF('LEG A'!H25="","WAIT",'LEG A'!H25)</f>
        <v>0.03612268518518518</v>
      </c>
      <c r="I25" s="32">
        <f>VLOOKUP(E4:E43,$B4:$C43,2,FALSE)</f>
        <v>0.06581018518518518</v>
      </c>
      <c r="J25" s="8">
        <f t="shared" si="0"/>
        <v>0.0296875</v>
      </c>
      <c r="K25" s="19">
        <f>'LEG A'!H25+J25</f>
        <v>0.06581018518518518</v>
      </c>
      <c r="M25" s="54">
        <v>22</v>
      </c>
      <c r="N25" s="54" t="s">
        <v>66</v>
      </c>
      <c r="O25" s="54" t="s">
        <v>156</v>
      </c>
      <c r="P25" s="55">
        <v>0.03112268518518519</v>
      </c>
      <c r="R25" s="54"/>
      <c r="S25" s="54" t="s">
        <v>50</v>
      </c>
      <c r="T25" s="55">
        <v>0.06743055555555556</v>
      </c>
    </row>
    <row r="26" spans="2:20" ht="15">
      <c r="B26" s="61">
        <v>25</v>
      </c>
      <c r="C26" s="65">
        <v>0.06814814814814814</v>
      </c>
      <c r="E26" s="79">
        <v>23</v>
      </c>
      <c r="F26" s="86" t="str">
        <f>'LEG A'!F26</f>
        <v>HUNCOTE LADIES</v>
      </c>
      <c r="G26" s="29" t="s">
        <v>153</v>
      </c>
      <c r="H26" s="20">
        <f>IF('LEG A'!H26="","WAIT",'LEG A'!H26)</f>
        <v>0.04041666666666667</v>
      </c>
      <c r="I26" s="32">
        <f>VLOOKUP(E4:E43,$B4:$C43,2,FALSE)</f>
        <v>0.06923611111111111</v>
      </c>
      <c r="J26" s="8">
        <f t="shared" si="0"/>
        <v>0.02881944444444444</v>
      </c>
      <c r="K26" s="19">
        <f>'LEG A'!H26+J26</f>
        <v>0.06923611111111111</v>
      </c>
      <c r="M26" s="54">
        <v>23</v>
      </c>
      <c r="N26" s="54" t="s">
        <v>55</v>
      </c>
      <c r="O26" s="54" t="s">
        <v>143</v>
      </c>
      <c r="P26" s="55">
        <v>0.031215277777777765</v>
      </c>
      <c r="R26" s="54"/>
      <c r="S26" s="54" t="s">
        <v>65</v>
      </c>
      <c r="T26" s="55">
        <v>0.06814814814814814</v>
      </c>
    </row>
    <row r="27" spans="2:20" ht="15">
      <c r="B27" s="61">
        <v>13</v>
      </c>
      <c r="C27" s="65">
        <v>0.06849537037037036</v>
      </c>
      <c r="E27" s="79">
        <v>24</v>
      </c>
      <c r="F27" s="86" t="str">
        <f>'LEG A'!F27</f>
        <v>BIRSTALL MEN</v>
      </c>
      <c r="G27" s="29" t="s">
        <v>154</v>
      </c>
      <c r="H27" s="20">
        <f>IF('LEG A'!H27="","WAIT",'LEG A'!H27)</f>
        <v>0.03400462962962963</v>
      </c>
      <c r="I27" s="32">
        <f>VLOOKUP(E4:E43,$B4:$C43,2,FALSE)</f>
        <v>0.06160879629629629</v>
      </c>
      <c r="J27" s="8">
        <f t="shared" si="0"/>
        <v>0.027604166666666666</v>
      </c>
      <c r="K27" s="19">
        <f>'LEG A'!H27+J27</f>
        <v>0.06160879629629629</v>
      </c>
      <c r="M27" s="54">
        <v>24</v>
      </c>
      <c r="N27" s="54" t="s">
        <v>52</v>
      </c>
      <c r="O27" s="54" t="s">
        <v>140</v>
      </c>
      <c r="P27" s="55">
        <v>0.03225694444444445</v>
      </c>
      <c r="R27" s="54"/>
      <c r="S27" s="54" t="s">
        <v>55</v>
      </c>
      <c r="T27" s="55">
        <v>0.06849537037037036</v>
      </c>
    </row>
    <row r="28" spans="2:20" ht="15">
      <c r="B28" s="61">
        <v>23</v>
      </c>
      <c r="C28" s="65">
        <v>0.06923611111111111</v>
      </c>
      <c r="E28" s="79">
        <v>25</v>
      </c>
      <c r="F28" s="86" t="str">
        <f>'LEG A'!F28</f>
        <v>BIRSTALL LADIES</v>
      </c>
      <c r="G28" s="29" t="s">
        <v>155</v>
      </c>
      <c r="H28" s="20">
        <f>IF('LEG A'!H28="","WAIT",'LEG A'!H28)</f>
        <v>0.037395833333333336</v>
      </c>
      <c r="I28" s="32">
        <f>VLOOKUP(E4:E43,$B4:$C43,2,FALSE)</f>
        <v>0.06814814814814814</v>
      </c>
      <c r="J28" s="8">
        <f t="shared" si="0"/>
        <v>0.030752314814814802</v>
      </c>
      <c r="K28" s="19">
        <f>'LEG A'!H28+J28</f>
        <v>0.06814814814814814</v>
      </c>
      <c r="M28" s="54">
        <v>25</v>
      </c>
      <c r="N28" s="54" t="s">
        <v>48</v>
      </c>
      <c r="O28" s="54" t="s">
        <v>136</v>
      </c>
      <c r="P28" s="55">
        <v>0.032476851851851854</v>
      </c>
      <c r="R28" s="54"/>
      <c r="S28" s="54" t="s">
        <v>63</v>
      </c>
      <c r="T28" s="55">
        <v>0.06923611111111111</v>
      </c>
    </row>
    <row r="29" spans="2:20" ht="15">
      <c r="B29" s="61">
        <v>14</v>
      </c>
      <c r="C29" s="65">
        <v>0.06928240740740742</v>
      </c>
      <c r="E29" s="79">
        <v>26</v>
      </c>
      <c r="F29" s="86" t="str">
        <f>'LEG A'!F29</f>
        <v>BIRSTALL MIXED</v>
      </c>
      <c r="G29" s="29" t="s">
        <v>156</v>
      </c>
      <c r="H29" s="20">
        <f>IF('LEG A'!H29="","WAIT",'LEG A'!H29)</f>
        <v>0.032673611111111105</v>
      </c>
      <c r="I29" s="32">
        <f>VLOOKUP(E4:E43,$B4:$C43,2,FALSE)</f>
        <v>0.0637962962962963</v>
      </c>
      <c r="J29" s="8">
        <f t="shared" si="0"/>
        <v>0.03112268518518519</v>
      </c>
      <c r="K29" s="19">
        <f>'LEG A'!H29+J29</f>
        <v>0.0637962962962963</v>
      </c>
      <c r="M29" s="54">
        <v>26</v>
      </c>
      <c r="N29" s="54" t="s">
        <v>75</v>
      </c>
      <c r="O29" s="54" t="s">
        <v>148</v>
      </c>
      <c r="P29" s="55">
        <v>0.032754629629629634</v>
      </c>
      <c r="R29" s="54"/>
      <c r="S29" s="54" t="s">
        <v>56</v>
      </c>
      <c r="T29" s="55">
        <v>0.06928240740740742</v>
      </c>
    </row>
    <row r="30" spans="2:20" ht="15">
      <c r="B30" s="61">
        <v>32</v>
      </c>
      <c r="C30" s="65">
        <v>0.07026620370370369</v>
      </c>
      <c r="E30" s="79">
        <v>27</v>
      </c>
      <c r="F30" s="86" t="str">
        <f>'LEG A'!F30</f>
        <v>DESFORD MEN</v>
      </c>
      <c r="G30" s="29" t="s">
        <v>157</v>
      </c>
      <c r="H30" s="20">
        <f>IF('LEG A'!H30="","WAIT",'LEG A'!H30)</f>
        <v>0.03534722222222222</v>
      </c>
      <c r="I30" s="32">
        <f>VLOOKUP(E4:E43,$B4:$C43,2,FALSE)</f>
        <v>0.06538194444444444</v>
      </c>
      <c r="J30" s="8">
        <f t="shared" si="0"/>
        <v>0.03003472222222222</v>
      </c>
      <c r="K30" s="19">
        <f>'LEG A'!H30+J30</f>
        <v>0.06538194444444444</v>
      </c>
      <c r="M30" s="54">
        <v>27</v>
      </c>
      <c r="N30" s="54" t="s">
        <v>56</v>
      </c>
      <c r="O30" s="54" t="s">
        <v>144</v>
      </c>
      <c r="P30" s="55">
        <v>0.032812500000000015</v>
      </c>
      <c r="R30" s="54"/>
      <c r="S30" s="54" t="s">
        <v>72</v>
      </c>
      <c r="T30" s="55">
        <v>0.07026620370370369</v>
      </c>
    </row>
    <row r="31" spans="2:20" ht="15">
      <c r="B31" s="61">
        <v>18</v>
      </c>
      <c r="C31" s="65">
        <v>0.07214120370370371</v>
      </c>
      <c r="E31" s="79">
        <v>28</v>
      </c>
      <c r="F31" s="86" t="str">
        <f>'LEG A'!F31</f>
        <v>DESFORD MIXED</v>
      </c>
      <c r="G31" s="29" t="s">
        <v>158</v>
      </c>
      <c r="H31" s="20">
        <f>IF('LEG A'!H31="","WAIT",'LEG A'!H31)</f>
        <v>0.04005787037037037</v>
      </c>
      <c r="I31" s="32">
        <f>VLOOKUP(E4:E43,$B4:$C43,2,FALSE)</f>
        <v>0.0734837962962963</v>
      </c>
      <c r="J31" s="8">
        <f t="shared" si="0"/>
        <v>0.03342592592592593</v>
      </c>
      <c r="K31" s="19">
        <f>'LEG A'!H31+J31</f>
        <v>0.0734837962962963</v>
      </c>
      <c r="M31" s="54">
        <v>28</v>
      </c>
      <c r="N31" s="54" t="s">
        <v>57</v>
      </c>
      <c r="O31" s="54" t="s">
        <v>146</v>
      </c>
      <c r="P31" s="55">
        <v>0.03339120370370371</v>
      </c>
      <c r="R31" s="54"/>
      <c r="S31" s="54" t="s">
        <v>75</v>
      </c>
      <c r="T31" s="55">
        <v>0.07214120370370371</v>
      </c>
    </row>
    <row r="32" spans="2:20" ht="15">
      <c r="B32" s="62">
        <v>6</v>
      </c>
      <c r="C32" s="65">
        <v>0.07270833333333333</v>
      </c>
      <c r="E32" s="79">
        <v>29</v>
      </c>
      <c r="F32" s="86" t="str">
        <f>'LEG A'!F32</f>
        <v>LEICESTER TRI MEN A</v>
      </c>
      <c r="G32" s="29" t="s">
        <v>159</v>
      </c>
      <c r="H32" s="20">
        <f>IF('LEG A'!H32="","WAIT",'LEG A'!H32)</f>
        <v>0.02956018518518519</v>
      </c>
      <c r="I32" s="32">
        <f>VLOOKUP(E4:E43,$B4:$C43,2,FALSE)</f>
        <v>0.05568287037037037</v>
      </c>
      <c r="J32" s="8">
        <f t="shared" si="0"/>
        <v>0.02612268518518518</v>
      </c>
      <c r="K32" s="19">
        <f>'LEG A'!H32+J32</f>
        <v>0.05568287037037037</v>
      </c>
      <c r="M32" s="54">
        <v>29</v>
      </c>
      <c r="N32" s="54" t="s">
        <v>68</v>
      </c>
      <c r="O32" s="54" t="s">
        <v>158</v>
      </c>
      <c r="P32" s="55">
        <v>0.03342592592592593</v>
      </c>
      <c r="R32" s="54"/>
      <c r="S32" s="54" t="s">
        <v>48</v>
      </c>
      <c r="T32" s="55">
        <v>0.07270833333333333</v>
      </c>
    </row>
    <row r="33" spans="2:20" ht="15">
      <c r="B33" s="62">
        <v>17</v>
      </c>
      <c r="C33" s="65">
        <v>0.07302083333333333</v>
      </c>
      <c r="E33" s="79">
        <v>30</v>
      </c>
      <c r="F33" s="86" t="str">
        <f>'LEG A'!F33</f>
        <v>LEICESTER TRI MEN B</v>
      </c>
      <c r="G33" s="29" t="s">
        <v>160</v>
      </c>
      <c r="H33" s="20">
        <f>IF('LEG A'!H33="","WAIT",'LEG A'!H33)</f>
        <v>0.03716435185185185</v>
      </c>
      <c r="I33" s="32">
        <f>VLOOKUP(E4:E43,$B4:$C43,2,FALSE)</f>
        <v>0.06255787037037037</v>
      </c>
      <c r="J33" s="8">
        <f t="shared" si="0"/>
        <v>0.025393518518518524</v>
      </c>
      <c r="K33" s="19">
        <f>'LEG A'!H33+J33</f>
        <v>0.06255787037037037</v>
      </c>
      <c r="M33" s="54">
        <v>30</v>
      </c>
      <c r="N33" s="54" t="s">
        <v>58</v>
      </c>
      <c r="O33" s="54" t="s">
        <v>147</v>
      </c>
      <c r="P33" s="55">
        <v>0.03366898148148147</v>
      </c>
      <c r="R33" s="54"/>
      <c r="S33" s="54" t="s">
        <v>58</v>
      </c>
      <c r="T33" s="55">
        <v>0.07302083333333333</v>
      </c>
    </row>
    <row r="34" spans="2:20" ht="15">
      <c r="B34" s="62">
        <v>9</v>
      </c>
      <c r="C34" s="65">
        <v>0.07314814814814814</v>
      </c>
      <c r="E34" s="79">
        <v>31</v>
      </c>
      <c r="F34" s="86" t="str">
        <f>'LEG A'!F34</f>
        <v>LEICESTER TRI LADIES</v>
      </c>
      <c r="G34" s="29" t="s">
        <v>161</v>
      </c>
      <c r="H34" s="20">
        <f>IF('LEG A'!H34="","WAIT",'LEG A'!H34)</f>
        <v>0.035740740740740747</v>
      </c>
      <c r="I34" s="32">
        <f>VLOOKUP(E4:E43,$B4:$C43,2,FALSE)</f>
        <v>0.06406250000000001</v>
      </c>
      <c r="J34" s="8">
        <f t="shared" si="0"/>
        <v>0.028321759259259262</v>
      </c>
      <c r="K34" s="19">
        <f>'LEG A'!H34+J34</f>
        <v>0.06406250000000001</v>
      </c>
      <c r="M34" s="54">
        <v>31</v>
      </c>
      <c r="N34" s="54" t="s">
        <v>72</v>
      </c>
      <c r="O34" s="54" t="s">
        <v>162</v>
      </c>
      <c r="P34" s="55">
        <v>0.03381944444444443</v>
      </c>
      <c r="R34" s="54"/>
      <c r="S34" s="54" t="s">
        <v>51</v>
      </c>
      <c r="T34" s="55">
        <v>0.07314814814814814</v>
      </c>
    </row>
    <row r="35" spans="2:20" ht="15">
      <c r="B35" s="62">
        <v>28</v>
      </c>
      <c r="C35" s="65">
        <v>0.0734837962962963</v>
      </c>
      <c r="E35" s="79">
        <v>32</v>
      </c>
      <c r="F35" s="86" t="str">
        <f>'LEG A'!F35</f>
        <v>STILTO STRIDERS MIXED</v>
      </c>
      <c r="G35" s="29" t="s">
        <v>162</v>
      </c>
      <c r="H35" s="20">
        <f>IF('LEG A'!H35="","WAIT",'LEG A'!H35)</f>
        <v>0.03644675925925926</v>
      </c>
      <c r="I35" s="32">
        <f>VLOOKUP(E4:E43,$B4:$C43,2,FALSE)</f>
        <v>0.07026620370370369</v>
      </c>
      <c r="J35" s="8">
        <f t="shared" si="0"/>
        <v>0.03381944444444443</v>
      </c>
      <c r="K35" s="19">
        <f>'LEG A'!H35+J35</f>
        <v>0.07026620370370369</v>
      </c>
      <c r="M35" s="54">
        <v>32</v>
      </c>
      <c r="N35" s="54" t="s">
        <v>44</v>
      </c>
      <c r="O35" s="54" t="s">
        <v>90</v>
      </c>
      <c r="P35" s="55">
        <v>0.03409722222222223</v>
      </c>
      <c r="R35" s="54"/>
      <c r="S35" s="54" t="s">
        <v>68</v>
      </c>
      <c r="T35" s="55">
        <v>0.0734837962962963</v>
      </c>
    </row>
    <row r="36" spans="2:20" ht="15">
      <c r="B36" s="62">
        <v>2</v>
      </c>
      <c r="C36" s="65">
        <v>0.07614583333333334</v>
      </c>
      <c r="E36" s="79">
        <v>33</v>
      </c>
      <c r="F36" s="86" t="str">
        <f>'LEG A'!F36</f>
        <v>HINCKLEY MEN</v>
      </c>
      <c r="G36" s="29" t="s">
        <v>163</v>
      </c>
      <c r="H36" s="20">
        <f>IF('LEG A'!H36="","WAIT",'LEG A'!H36)</f>
        <v>0.029212962962962965</v>
      </c>
      <c r="I36" s="32">
        <f>VLOOKUP(E4:E43,$B4:$C43,2,FALSE)</f>
        <v>0.05666666666666667</v>
      </c>
      <c r="J36" s="8">
        <f t="shared" si="0"/>
        <v>0.027453703703703706</v>
      </c>
      <c r="K36" s="19">
        <f>'LEG A'!H36+J36</f>
        <v>0.05666666666666667</v>
      </c>
      <c r="M36" s="54">
        <v>33</v>
      </c>
      <c r="N36" s="54" t="s">
        <v>51</v>
      </c>
      <c r="O36" s="54" t="s">
        <v>139</v>
      </c>
      <c r="P36" s="55">
        <v>0.036585648148148145</v>
      </c>
      <c r="R36" s="54"/>
      <c r="S36" s="54" t="s">
        <v>44</v>
      </c>
      <c r="T36" s="55">
        <v>0.07614583333333334</v>
      </c>
    </row>
    <row r="37" spans="2:20" ht="15">
      <c r="B37" s="62">
        <v>34</v>
      </c>
      <c r="C37" s="65">
        <v>0.07998842592592592</v>
      </c>
      <c r="E37" s="79">
        <v>34</v>
      </c>
      <c r="F37" s="86" t="str">
        <f>'LEG A'!F37</f>
        <v>HINCKLEY MIXED</v>
      </c>
      <c r="G37" s="29" t="s">
        <v>164</v>
      </c>
      <c r="H37" s="20">
        <f>IF('LEG A'!H37="","WAIT",'LEG A'!H37)</f>
        <v>0.04245370370370371</v>
      </c>
      <c r="I37" s="32">
        <f>VLOOKUP(E4:E43,$B4:$C43,2,FALSE)</f>
        <v>0.07998842592592592</v>
      </c>
      <c r="J37" s="8">
        <f t="shared" si="0"/>
        <v>0.03753472222222221</v>
      </c>
      <c r="K37" s="19">
        <f>'LEG A'!H37+J37</f>
        <v>0.07998842592592592</v>
      </c>
      <c r="M37" s="54">
        <v>34</v>
      </c>
      <c r="N37" s="54" t="s">
        <v>74</v>
      </c>
      <c r="O37" s="54" t="s">
        <v>164</v>
      </c>
      <c r="P37" s="55">
        <v>0.03753472222222221</v>
      </c>
      <c r="R37" s="54"/>
      <c r="S37" s="54" t="s">
        <v>74</v>
      </c>
      <c r="T37" s="55">
        <v>0.07998842592592592</v>
      </c>
    </row>
    <row r="38" spans="2:20" ht="15">
      <c r="B38" s="62"/>
      <c r="C38" s="65"/>
      <c r="E38" s="79"/>
      <c r="F38" s="86">
        <f>'LEG A'!F38</f>
        <v>0</v>
      </c>
      <c r="G38" s="29"/>
      <c r="H38" s="20" t="e">
        <f>IF('LEG A'!H38="","WAIT",'LEG A'!H38)</f>
        <v>#N/A</v>
      </c>
      <c r="I38" s="32" t="e">
        <f>VLOOKUP(E4:E43,$B4:$C43,2,FALSE)</f>
        <v>#N/A</v>
      </c>
      <c r="J38" s="8" t="e">
        <f t="shared" si="0"/>
        <v>#N/A</v>
      </c>
      <c r="K38" s="19" t="e">
        <f>'LEG A'!H38+J38</f>
        <v>#N/A</v>
      </c>
      <c r="M38" s="54">
        <v>35</v>
      </c>
      <c r="N38" s="54">
        <v>0</v>
      </c>
      <c r="O38" s="54"/>
      <c r="P38" s="55" t="e">
        <v>#N/A</v>
      </c>
      <c r="R38" s="54"/>
      <c r="S38" s="54">
        <v>0</v>
      </c>
      <c r="T38" s="55" t="e">
        <v>#N/A</v>
      </c>
    </row>
    <row r="39" spans="2:20" ht="15">
      <c r="B39" s="62"/>
      <c r="C39" s="65"/>
      <c r="E39" s="79"/>
      <c r="F39" s="86">
        <f>'LEG A'!F39</f>
        <v>0</v>
      </c>
      <c r="G39" s="29"/>
      <c r="H39" s="20" t="e">
        <f>IF('LEG A'!H39="","WAIT",'LEG A'!H39)</f>
        <v>#N/A</v>
      </c>
      <c r="I39" s="32" t="e">
        <f>VLOOKUP(E4:E43,$B4:$C43,2,FALSE)</f>
        <v>#N/A</v>
      </c>
      <c r="J39" s="8" t="e">
        <f t="shared" si="0"/>
        <v>#N/A</v>
      </c>
      <c r="K39" s="19" t="e">
        <f>'LEG A'!H39+J39</f>
        <v>#N/A</v>
      </c>
      <c r="M39" s="54">
        <v>36</v>
      </c>
      <c r="N39" s="54">
        <v>0</v>
      </c>
      <c r="O39" s="54"/>
      <c r="P39" s="55" t="e">
        <v>#N/A</v>
      </c>
      <c r="R39" s="54"/>
      <c r="S39" s="54">
        <v>0</v>
      </c>
      <c r="T39" s="55" t="e">
        <v>#N/A</v>
      </c>
    </row>
    <row r="40" spans="2:20" ht="15">
      <c r="B40" s="62"/>
      <c r="C40" s="65"/>
      <c r="E40" s="79"/>
      <c r="F40" s="86">
        <f>'LEG A'!F40</f>
        <v>0</v>
      </c>
      <c r="G40" s="29"/>
      <c r="H40" s="20" t="e">
        <f>IF('LEG A'!H40="","WAIT",'LEG A'!H40)</f>
        <v>#N/A</v>
      </c>
      <c r="I40" s="32" t="e">
        <f>VLOOKUP(E4:E43,$B4:$C43,2,FALSE)</f>
        <v>#N/A</v>
      </c>
      <c r="J40" s="8" t="e">
        <f t="shared" si="0"/>
        <v>#N/A</v>
      </c>
      <c r="K40" s="19" t="e">
        <f>'LEG A'!H40+J40</f>
        <v>#N/A</v>
      </c>
      <c r="M40" s="54">
        <v>37</v>
      </c>
      <c r="N40" s="54">
        <v>0</v>
      </c>
      <c r="O40" s="54"/>
      <c r="P40" s="55" t="e">
        <v>#N/A</v>
      </c>
      <c r="R40" s="54"/>
      <c r="S40" s="54">
        <v>0</v>
      </c>
      <c r="T40" s="55" t="e">
        <v>#N/A</v>
      </c>
    </row>
    <row r="41" spans="2:20" ht="15">
      <c r="B41" s="62"/>
      <c r="C41" s="65"/>
      <c r="E41" s="79"/>
      <c r="F41" s="86">
        <f>'LEG A'!F41</f>
        <v>0</v>
      </c>
      <c r="G41" s="29"/>
      <c r="H41" s="20" t="e">
        <f>IF('LEG A'!H41="","WAIT",'LEG A'!H41)</f>
        <v>#N/A</v>
      </c>
      <c r="I41" s="32" t="e">
        <f>VLOOKUP(E4:E43,$B4:$C43,2,FALSE)</f>
        <v>#N/A</v>
      </c>
      <c r="J41" s="8" t="e">
        <f t="shared" si="0"/>
        <v>#N/A</v>
      </c>
      <c r="K41" s="19" t="e">
        <f>'LEG A'!H41+J41</f>
        <v>#N/A</v>
      </c>
      <c r="M41" s="54">
        <v>38</v>
      </c>
      <c r="N41" s="54">
        <v>0</v>
      </c>
      <c r="O41" s="54"/>
      <c r="P41" s="55" t="e">
        <v>#N/A</v>
      </c>
      <c r="R41" s="54"/>
      <c r="S41" s="54">
        <v>0</v>
      </c>
      <c r="T41" s="55" t="e">
        <v>#N/A</v>
      </c>
    </row>
    <row r="42" spans="2:20" ht="15">
      <c r="B42" s="62"/>
      <c r="C42" s="65"/>
      <c r="E42" s="79"/>
      <c r="F42" s="86">
        <f>'LEG A'!F42</f>
        <v>0</v>
      </c>
      <c r="G42" s="29"/>
      <c r="H42" s="20" t="e">
        <f>IF('LEG A'!H42="","WAIT",'LEG A'!H42)</f>
        <v>#N/A</v>
      </c>
      <c r="I42" s="32" t="e">
        <f>VLOOKUP(E4:E43,$B4:$C43,2,FALSE)</f>
        <v>#N/A</v>
      </c>
      <c r="J42" s="8" t="e">
        <f t="shared" si="0"/>
        <v>#N/A</v>
      </c>
      <c r="K42" s="19" t="e">
        <f>'LEG A'!H42+J42</f>
        <v>#N/A</v>
      </c>
      <c r="M42" s="54">
        <v>39</v>
      </c>
      <c r="N42" s="54">
        <v>0</v>
      </c>
      <c r="O42" s="54"/>
      <c r="P42" s="55" t="e">
        <v>#N/A</v>
      </c>
      <c r="R42" s="54"/>
      <c r="S42" s="54">
        <v>0</v>
      </c>
      <c r="T42" s="55" t="e">
        <v>#N/A</v>
      </c>
    </row>
    <row r="43" spans="2:20" ht="15">
      <c r="B43" s="62"/>
      <c r="C43" s="65"/>
      <c r="E43" s="79"/>
      <c r="F43" s="86">
        <f>'LEG A'!F43</f>
        <v>0</v>
      </c>
      <c r="G43" s="29"/>
      <c r="H43" s="20" t="e">
        <f>IF('LEG A'!H43="","WAIT",'LEG A'!H43)</f>
        <v>#N/A</v>
      </c>
      <c r="I43" s="32" t="e">
        <f>VLOOKUP(E4:E43,$B4:$C43,2,FALSE)</f>
        <v>#N/A</v>
      </c>
      <c r="J43" s="8" t="e">
        <f t="shared" si="0"/>
        <v>#N/A</v>
      </c>
      <c r="K43" s="19" t="e">
        <f>'LEG A'!H43+J43</f>
        <v>#N/A</v>
      </c>
      <c r="M43" s="54">
        <v>40</v>
      </c>
      <c r="N43" s="54">
        <v>0</v>
      </c>
      <c r="O43" s="54"/>
      <c r="P43" s="55" t="e">
        <v>#N/A</v>
      </c>
      <c r="R43" s="54"/>
      <c r="S43" s="54">
        <v>0</v>
      </c>
      <c r="T43" s="55" t="e">
        <v>#N/A</v>
      </c>
    </row>
  </sheetData>
  <sheetProtection sheet="1" objects="1" scenarios="1"/>
  <mergeCells count="4">
    <mergeCell ref="B2:C2"/>
    <mergeCell ref="E1:H1"/>
    <mergeCell ref="E2:G2"/>
    <mergeCell ref="J2:K2"/>
  </mergeCells>
  <printOptions/>
  <pageMargins left="0.7480314960629921" right="0.7480314960629921" top="0.31496062992125984" bottom="0.4724409448818898" header="0.1574803149606299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1:T53"/>
  <sheetViews>
    <sheetView zoomScale="65" zoomScaleNormal="65" zoomScalePageLayoutView="0" workbookViewId="0" topLeftCell="D1">
      <selection activeCell="M2" sqref="M2:T37"/>
    </sheetView>
  </sheetViews>
  <sheetFormatPr defaultColWidth="9.140625" defaultRowHeight="12.75"/>
  <cols>
    <col min="2" max="2" width="13.57421875" style="0" bestFit="1" customWidth="1"/>
    <col min="3" max="3" width="13.28125" style="0" bestFit="1" customWidth="1"/>
    <col min="5" max="5" width="13.57421875" style="0" bestFit="1" customWidth="1"/>
    <col min="6" max="6" width="25.8515625" style="0" customWidth="1"/>
    <col min="7" max="7" width="20.421875" style="26" bestFit="1" customWidth="1"/>
    <col min="8" max="8" width="16.8515625" style="0" bestFit="1" customWidth="1"/>
    <col min="9" max="9" width="13.57421875" style="26" bestFit="1" customWidth="1"/>
    <col min="10" max="10" width="13.140625" style="9" bestFit="1" customWidth="1"/>
    <col min="11" max="11" width="14.7109375" style="9" bestFit="1" customWidth="1"/>
    <col min="13" max="13" width="12.28125" style="50" bestFit="1" customWidth="1"/>
    <col min="14" max="14" width="27.28125" style="50" bestFit="1" customWidth="1"/>
    <col min="15" max="15" width="17.00390625" style="50" bestFit="1" customWidth="1"/>
    <col min="16" max="16" width="13.140625" style="50" bestFit="1" customWidth="1"/>
    <col min="17" max="17" width="1.8515625" style="50" customWidth="1"/>
    <col min="18" max="18" width="14.421875" style="50" bestFit="1" customWidth="1"/>
    <col min="19" max="19" width="27.28125" style="50" bestFit="1" customWidth="1"/>
    <col min="20" max="20" width="15.7109375" style="50" bestFit="1" customWidth="1"/>
  </cols>
  <sheetData>
    <row r="1" spans="5:17" ht="15">
      <c r="E1" s="84" t="s">
        <v>13</v>
      </c>
      <c r="F1" s="10"/>
      <c r="G1" s="27"/>
      <c r="H1" s="12"/>
      <c r="I1" s="33"/>
      <c r="J1" s="12"/>
      <c r="K1" s="12"/>
      <c r="L1" s="11"/>
      <c r="M1" s="47"/>
      <c r="N1" s="47"/>
      <c r="O1" s="47"/>
      <c r="P1" s="48"/>
      <c r="Q1" s="49"/>
    </row>
    <row r="2" spans="2:18" ht="15.75">
      <c r="B2" s="95" t="s">
        <v>30</v>
      </c>
      <c r="C2" s="97"/>
      <c r="E2" s="99" t="s">
        <v>27</v>
      </c>
      <c r="F2" s="100"/>
      <c r="G2" s="100"/>
      <c r="H2" s="12">
        <v>0.09375</v>
      </c>
      <c r="I2" s="33"/>
      <c r="J2" s="12"/>
      <c r="K2" s="12"/>
      <c r="L2" s="11"/>
      <c r="M2" s="47" t="s">
        <v>13</v>
      </c>
      <c r="N2" s="56"/>
      <c r="O2" s="56"/>
      <c r="P2" s="48"/>
      <c r="Q2" s="53"/>
      <c r="R2" s="83" t="s">
        <v>13</v>
      </c>
    </row>
    <row r="3" spans="2:20" ht="15.75">
      <c r="B3" s="60" t="s">
        <v>24</v>
      </c>
      <c r="C3" s="64" t="s">
        <v>4</v>
      </c>
      <c r="E3" s="78" t="s">
        <v>24</v>
      </c>
      <c r="F3" s="14" t="s">
        <v>0</v>
      </c>
      <c r="G3" s="28" t="s">
        <v>1</v>
      </c>
      <c r="H3" s="15" t="s">
        <v>2</v>
      </c>
      <c r="I3" s="34" t="s">
        <v>3</v>
      </c>
      <c r="J3" s="15" t="s">
        <v>4</v>
      </c>
      <c r="K3" s="15" t="s">
        <v>5</v>
      </c>
      <c r="L3" s="16"/>
      <c r="M3" s="51" t="s">
        <v>6</v>
      </c>
      <c r="N3" s="51" t="s">
        <v>0</v>
      </c>
      <c r="O3" s="51" t="s">
        <v>9</v>
      </c>
      <c r="P3" s="52" t="s">
        <v>4</v>
      </c>
      <c r="Q3" s="53"/>
      <c r="R3" s="51" t="s">
        <v>7</v>
      </c>
      <c r="S3" s="51" t="s">
        <v>0</v>
      </c>
      <c r="T3" s="52" t="s">
        <v>8</v>
      </c>
    </row>
    <row r="4" spans="2:20" ht="15">
      <c r="B4" s="61">
        <v>7</v>
      </c>
      <c r="C4" s="65">
        <v>0.07800925925925926</v>
      </c>
      <c r="E4" s="79">
        <v>1</v>
      </c>
      <c r="F4" s="18" t="str">
        <f>'LEG A'!F4</f>
        <v>CORITANIANS MEN</v>
      </c>
      <c r="G4" s="29" t="s">
        <v>78</v>
      </c>
      <c r="H4" s="20">
        <f>IF('LEG B'!I4&lt;'LEG B'!H2,'LEG B'!I4,'LEG B'!H2)</f>
        <v>0.05601851851851852</v>
      </c>
      <c r="I4" s="32">
        <f>VLOOKUP(E4:E43,$B4:$C43,2,FALSE)</f>
        <v>0.0821412037037037</v>
      </c>
      <c r="J4" s="8">
        <f>I4-H4</f>
        <v>0.02612268518518518</v>
      </c>
      <c r="K4" s="19">
        <f>'LEG B'!K4+J4</f>
        <v>0.0821412037037037</v>
      </c>
      <c r="L4" s="11"/>
      <c r="M4" s="54">
        <v>1</v>
      </c>
      <c r="N4" s="54" t="s">
        <v>49</v>
      </c>
      <c r="O4" s="54" t="s">
        <v>169</v>
      </c>
      <c r="P4" s="55">
        <v>0.02383101851851853</v>
      </c>
      <c r="Q4" s="53"/>
      <c r="R4" s="54">
        <v>1</v>
      </c>
      <c r="S4" s="54" t="s">
        <v>49</v>
      </c>
      <c r="T4" s="55">
        <v>0.07800925925925926</v>
      </c>
    </row>
    <row r="5" spans="2:20" ht="15">
      <c r="B5" s="61">
        <v>1</v>
      </c>
      <c r="C5" s="65">
        <v>0.0821412037037037</v>
      </c>
      <c r="E5" s="79">
        <v>2</v>
      </c>
      <c r="F5" s="18" t="str">
        <f>'LEG A'!F5</f>
        <v>WREAKE LADIES</v>
      </c>
      <c r="G5" s="29" t="s">
        <v>91</v>
      </c>
      <c r="H5" s="20">
        <f>IF('LEG B'!I5&lt;'LEG B'!H2,'LEG B'!I5,'LEG B'!H2)</f>
        <v>0.07614583333333334</v>
      </c>
      <c r="I5" s="32">
        <f>VLOOKUP(E4:E43,$B4:$C43,2,FALSE)</f>
        <v>0.10987268518518518</v>
      </c>
      <c r="J5" s="8">
        <f aca="true" t="shared" si="0" ref="J5:J43">I5-H5</f>
        <v>0.03372685185185184</v>
      </c>
      <c r="K5" s="19">
        <f>'LEG B'!K5+J5</f>
        <v>0.10987268518518518</v>
      </c>
      <c r="L5" s="11"/>
      <c r="M5" s="54">
        <v>2</v>
      </c>
      <c r="N5" s="54" t="s">
        <v>42</v>
      </c>
      <c r="O5" s="54" t="s">
        <v>78</v>
      </c>
      <c r="P5" s="55">
        <v>0.02612268518518518</v>
      </c>
      <c r="Q5" s="53"/>
      <c r="R5" s="54">
        <v>2</v>
      </c>
      <c r="S5" s="54" t="s">
        <v>42</v>
      </c>
      <c r="T5" s="55">
        <v>0.0821412037037037</v>
      </c>
    </row>
    <row r="6" spans="2:20" ht="15">
      <c r="B6" s="61">
        <v>21</v>
      </c>
      <c r="C6" s="65">
        <v>0.08320601851851851</v>
      </c>
      <c r="E6" s="79">
        <v>3</v>
      </c>
      <c r="F6" s="18" t="str">
        <f>'LEG A'!F6</f>
        <v>CHARNWOOD MIXED</v>
      </c>
      <c r="G6" s="29" t="s">
        <v>165</v>
      </c>
      <c r="H6" s="20">
        <f>IF('LEG B'!I6&lt;'LEG B'!H2,'LEG B'!I6,'LEG B'!H2)</f>
        <v>0.060648148148148145</v>
      </c>
      <c r="I6" s="32">
        <f>VLOOKUP(E4:E43,$B4:$C43,2,FALSE)</f>
        <v>0.08905092592592594</v>
      </c>
      <c r="J6" s="8">
        <f t="shared" si="0"/>
        <v>0.02840277777777779</v>
      </c>
      <c r="K6" s="19">
        <f>'LEG B'!K6+J6</f>
        <v>0.08905092592592594</v>
      </c>
      <c r="L6" s="11"/>
      <c r="M6" s="54">
        <v>3</v>
      </c>
      <c r="N6" s="54" t="s">
        <v>61</v>
      </c>
      <c r="O6" s="54" t="s">
        <v>183</v>
      </c>
      <c r="P6" s="55">
        <v>0.027048611111111107</v>
      </c>
      <c r="Q6" s="53"/>
      <c r="R6" s="54">
        <v>3</v>
      </c>
      <c r="S6" s="54" t="s">
        <v>61</v>
      </c>
      <c r="T6" s="55">
        <v>0.08320601851851851</v>
      </c>
    </row>
    <row r="7" spans="2:20" ht="15">
      <c r="B7" s="61">
        <v>29</v>
      </c>
      <c r="C7" s="65">
        <v>0.08443287037037038</v>
      </c>
      <c r="E7" s="79">
        <v>4</v>
      </c>
      <c r="F7" s="18" t="str">
        <f>'LEG A'!F7</f>
        <v>SHEPSHED MEN A</v>
      </c>
      <c r="G7" s="29" t="s">
        <v>166</v>
      </c>
      <c r="H7" s="20">
        <f>IF('LEG B'!I7&lt;'LEG B'!H2,'LEG B'!I7,'LEG B'!H2)</f>
        <v>0.061701388888888896</v>
      </c>
      <c r="I7" s="32">
        <f>VLOOKUP(E4:E43,$B4:$C43,2,FALSE)</f>
        <v>0.08956018518518517</v>
      </c>
      <c r="J7" s="8">
        <f t="shared" si="0"/>
        <v>0.027858796296296277</v>
      </c>
      <c r="K7" s="19">
        <f>'LEG B'!K7+J7</f>
        <v>0.08956018518518517</v>
      </c>
      <c r="L7" s="11"/>
      <c r="M7" s="54">
        <v>4</v>
      </c>
      <c r="N7" s="54" t="s">
        <v>46</v>
      </c>
      <c r="O7" s="54" t="s">
        <v>166</v>
      </c>
      <c r="P7" s="55">
        <v>0.027858796296296277</v>
      </c>
      <c r="Q7" s="53"/>
      <c r="R7" s="54">
        <v>4</v>
      </c>
      <c r="S7" s="54" t="s">
        <v>69</v>
      </c>
      <c r="T7" s="55">
        <v>0.08443287037037038</v>
      </c>
    </row>
    <row r="8" spans="2:20" ht="15">
      <c r="B8" s="61">
        <v>33</v>
      </c>
      <c r="C8" s="65">
        <v>0.08868055555555555</v>
      </c>
      <c r="E8" s="79">
        <v>5</v>
      </c>
      <c r="F8" s="18" t="str">
        <f>'LEG A'!F8</f>
        <v>SHEPSHED MEN B</v>
      </c>
      <c r="G8" s="29" t="s">
        <v>167</v>
      </c>
      <c r="H8" s="20">
        <f>IF('LEG B'!I8&lt;'LEG B'!H2,'LEG B'!I8,'LEG B'!H2)</f>
        <v>0.06553240740740741</v>
      </c>
      <c r="I8" s="32">
        <f>VLOOKUP(E4:E43,$B4:$C43,2,FALSE)</f>
        <v>0.10155092592592592</v>
      </c>
      <c r="J8" s="8">
        <f t="shared" si="0"/>
        <v>0.036018518518518505</v>
      </c>
      <c r="K8" s="19">
        <f>'LEG B'!K8+J8</f>
        <v>0.10155092592592592</v>
      </c>
      <c r="L8" s="11"/>
      <c r="M8" s="54">
        <v>5</v>
      </c>
      <c r="N8" s="54" t="s">
        <v>45</v>
      </c>
      <c r="O8" s="54" t="s">
        <v>165</v>
      </c>
      <c r="P8" s="55">
        <v>0.02840277777777779</v>
      </c>
      <c r="Q8" s="53"/>
      <c r="R8" s="54">
        <v>5</v>
      </c>
      <c r="S8" s="54" t="s">
        <v>73</v>
      </c>
      <c r="T8" s="55">
        <v>0.08868055555555555</v>
      </c>
    </row>
    <row r="9" spans="2:20" ht="15">
      <c r="B9" s="61">
        <v>3</v>
      </c>
      <c r="C9" s="65">
        <v>0.08905092592592594</v>
      </c>
      <c r="E9" s="79">
        <v>6</v>
      </c>
      <c r="F9" s="18" t="str">
        <f>'LEG A'!F9</f>
        <v>SHEPSHED LADIES</v>
      </c>
      <c r="G9" s="29" t="s">
        <v>168</v>
      </c>
      <c r="H9" s="20">
        <f>IF('LEG B'!I9&lt;'LEG B'!H2,'LEG B'!I9,'LEG B'!H2)</f>
        <v>0.07270833333333333</v>
      </c>
      <c r="I9" s="32">
        <f>VLOOKUP(E4:E43,$B4:$C43,2,FALSE)</f>
        <v>0.11342592592592593</v>
      </c>
      <c r="J9" s="8">
        <f t="shared" si="0"/>
        <v>0.0407175925925926</v>
      </c>
      <c r="K9" s="19">
        <f>'LEG B'!K9+J9</f>
        <v>0.11342592592592593</v>
      </c>
      <c r="L9" s="11"/>
      <c r="M9" s="54">
        <v>6</v>
      </c>
      <c r="N9" s="54" t="s">
        <v>69</v>
      </c>
      <c r="O9" s="54" t="s">
        <v>191</v>
      </c>
      <c r="P9" s="55">
        <v>0.02875000000000001</v>
      </c>
      <c r="Q9" s="53"/>
      <c r="R9" s="54">
        <v>6</v>
      </c>
      <c r="S9" s="54" t="s">
        <v>45</v>
      </c>
      <c r="T9" s="55">
        <v>0.08905092592592594</v>
      </c>
    </row>
    <row r="10" spans="2:20" ht="15">
      <c r="B10" s="61">
        <v>4</v>
      </c>
      <c r="C10" s="65">
        <v>0.08956018518518517</v>
      </c>
      <c r="E10" s="79">
        <v>7</v>
      </c>
      <c r="F10" s="18" t="str">
        <f>'LEG A'!F10</f>
        <v>BARROW MEN A</v>
      </c>
      <c r="G10" s="29" t="s">
        <v>169</v>
      </c>
      <c r="H10" s="20">
        <f>IF('LEG B'!I10&lt;'LEG B'!H2,'LEG B'!I10,'LEG B'!H2)</f>
        <v>0.054178240740740735</v>
      </c>
      <c r="I10" s="32">
        <f>VLOOKUP(E4:E43,$B4:$C43,2,FALSE)</f>
        <v>0.07800925925925926</v>
      </c>
      <c r="J10" s="8">
        <f t="shared" si="0"/>
        <v>0.02383101851851853</v>
      </c>
      <c r="K10" s="19">
        <f>'LEG B'!K10+J10</f>
        <v>0.07800925925925926</v>
      </c>
      <c r="L10" s="11"/>
      <c r="M10" s="54">
        <v>7</v>
      </c>
      <c r="N10" s="54" t="s">
        <v>52</v>
      </c>
      <c r="O10" s="54" t="s">
        <v>172</v>
      </c>
      <c r="P10" s="55">
        <v>0.028784722222222232</v>
      </c>
      <c r="Q10" s="53"/>
      <c r="R10" s="54">
        <v>7</v>
      </c>
      <c r="S10" s="54" t="s">
        <v>46</v>
      </c>
      <c r="T10" s="55">
        <v>0.08956018518518517</v>
      </c>
    </row>
    <row r="11" spans="2:20" ht="15">
      <c r="B11" s="61">
        <v>10</v>
      </c>
      <c r="C11" s="65">
        <v>0.0910763888888889</v>
      </c>
      <c r="E11" s="79">
        <v>8</v>
      </c>
      <c r="F11" s="18" t="str">
        <f>'LEG A'!F11</f>
        <v>BARROW MEN B</v>
      </c>
      <c r="G11" s="29" t="s">
        <v>170</v>
      </c>
      <c r="H11" s="20">
        <f>IF('LEG B'!I11&lt;'LEG B'!H2,'LEG B'!I11,'LEG B'!H2)</f>
        <v>0.06743055555555556</v>
      </c>
      <c r="I11" s="32">
        <f>VLOOKUP(E4:E43,$B4:$C43,2,FALSE)</f>
        <v>0.09725694444444444</v>
      </c>
      <c r="J11" s="8">
        <f t="shared" si="0"/>
        <v>0.029826388888888875</v>
      </c>
      <c r="K11" s="19">
        <f>'LEG B'!K11+J11</f>
        <v>0.09725694444444444</v>
      </c>
      <c r="L11" s="11"/>
      <c r="M11" s="54">
        <v>8</v>
      </c>
      <c r="N11" s="54" t="s">
        <v>50</v>
      </c>
      <c r="O11" s="54" t="s">
        <v>170</v>
      </c>
      <c r="P11" s="55">
        <v>0.029826388888888875</v>
      </c>
      <c r="Q11" s="53"/>
      <c r="R11" s="54">
        <v>8</v>
      </c>
      <c r="S11" s="54" t="s">
        <v>52</v>
      </c>
      <c r="T11" s="55">
        <v>0.09107638888888892</v>
      </c>
    </row>
    <row r="12" spans="2:20" ht="15">
      <c r="B12" s="61">
        <v>24</v>
      </c>
      <c r="C12" s="65">
        <v>0.09417824074074073</v>
      </c>
      <c r="E12" s="79">
        <v>9</v>
      </c>
      <c r="F12" s="18" t="str">
        <f>'LEG A'!F12</f>
        <v>BARROW LADIES</v>
      </c>
      <c r="G12" s="29" t="s">
        <v>171</v>
      </c>
      <c r="H12" s="20">
        <f>IF('LEG B'!I12&lt;'LEG B'!H2,'LEG B'!I12,'LEG B'!H2)</f>
        <v>0.07314814814814814</v>
      </c>
      <c r="I12" s="32">
        <f>VLOOKUP(E4:E43,$B4:$C43,2,FALSE)</f>
        <v>0.11090277777777778</v>
      </c>
      <c r="J12" s="8">
        <f t="shared" si="0"/>
        <v>0.03775462962962964</v>
      </c>
      <c r="K12" s="19">
        <f>'LEG B'!K12+J12</f>
        <v>0.11090277777777778</v>
      </c>
      <c r="L12" s="11"/>
      <c r="M12" s="54">
        <v>9</v>
      </c>
      <c r="N12" s="54" t="s">
        <v>72</v>
      </c>
      <c r="O12" s="54" t="s">
        <v>194</v>
      </c>
      <c r="P12" s="55">
        <v>0.03013888888888891</v>
      </c>
      <c r="Q12" s="53"/>
      <c r="R12" s="54">
        <v>9</v>
      </c>
      <c r="S12" s="54" t="s">
        <v>64</v>
      </c>
      <c r="T12" s="55">
        <v>0.09417824074074073</v>
      </c>
    </row>
    <row r="13" spans="2:20" ht="15">
      <c r="B13" s="61">
        <v>19</v>
      </c>
      <c r="C13" s="65">
        <v>0.09481481481481481</v>
      </c>
      <c r="E13" s="79">
        <v>10</v>
      </c>
      <c r="F13" s="18" t="str">
        <f>'LEG A'!F13</f>
        <v>HARBOROUGH MIXED A</v>
      </c>
      <c r="G13" s="29" t="s">
        <v>172</v>
      </c>
      <c r="H13" s="20">
        <f>IF('LEG B'!I13&lt;'LEG B'!H2,'LEG B'!I13,'LEG B'!H2)</f>
        <v>0.06229166666666667</v>
      </c>
      <c r="I13" s="32">
        <f>VLOOKUP(E4:E43,$B4:$C43,2,FALSE)</f>
        <v>0.0910763888888889</v>
      </c>
      <c r="J13" s="8">
        <f t="shared" si="0"/>
        <v>0.028784722222222232</v>
      </c>
      <c r="K13" s="19">
        <f>'LEG B'!K13+J13</f>
        <v>0.09107638888888892</v>
      </c>
      <c r="L13" s="11"/>
      <c r="M13" s="54">
        <v>10</v>
      </c>
      <c r="N13" s="54" t="s">
        <v>75</v>
      </c>
      <c r="O13" s="54" t="s">
        <v>180</v>
      </c>
      <c r="P13" s="55">
        <v>0.030567129629629625</v>
      </c>
      <c r="Q13" s="53"/>
      <c r="R13" s="54">
        <v>10</v>
      </c>
      <c r="S13" s="54" t="s">
        <v>59</v>
      </c>
      <c r="T13" s="55">
        <v>0.09481481481481481</v>
      </c>
    </row>
    <row r="14" spans="2:20" ht="15">
      <c r="B14" s="61">
        <v>30</v>
      </c>
      <c r="C14" s="65">
        <v>0.0954861111111111</v>
      </c>
      <c r="E14" s="79">
        <v>11</v>
      </c>
      <c r="F14" s="18" t="str">
        <f>'LEG A'!F14</f>
        <v>HARBOROUGH MIXED B</v>
      </c>
      <c r="G14" s="29" t="s">
        <v>173</v>
      </c>
      <c r="H14" s="20">
        <f>IF('LEG B'!I14&lt;'LEG B'!H2,'LEG B'!I14,'LEG B'!H2)</f>
        <v>0.06336805555555557</v>
      </c>
      <c r="I14" s="32">
        <f>VLOOKUP(E4:E43,$B4:$C43,2,FALSE)</f>
        <v>0.09958333333333334</v>
      </c>
      <c r="J14" s="8">
        <f t="shared" si="0"/>
        <v>0.03621527777777778</v>
      </c>
      <c r="K14" s="19">
        <f>'LEG B'!K14+J14</f>
        <v>0.09958333333333334</v>
      </c>
      <c r="L14" s="11"/>
      <c r="M14" s="54">
        <v>11</v>
      </c>
      <c r="N14" s="54" t="s">
        <v>58</v>
      </c>
      <c r="O14" s="54" t="s">
        <v>179</v>
      </c>
      <c r="P14" s="55">
        <v>0.03144675925925927</v>
      </c>
      <c r="Q14" s="53"/>
      <c r="R14" s="54">
        <v>11</v>
      </c>
      <c r="S14" s="54" t="s">
        <v>70</v>
      </c>
      <c r="T14" s="55">
        <v>0.0954861111111111</v>
      </c>
    </row>
    <row r="15" spans="2:20" ht="15">
      <c r="B15" s="61">
        <v>12</v>
      </c>
      <c r="C15" s="65">
        <v>0.09719907407407408</v>
      </c>
      <c r="E15" s="79">
        <v>12</v>
      </c>
      <c r="F15" s="18" t="str">
        <f>'LEG A'!F15</f>
        <v>OWLS MEN</v>
      </c>
      <c r="G15" s="29" t="s">
        <v>174</v>
      </c>
      <c r="H15" s="20">
        <f>IF('LEG B'!I15&lt;'LEG B'!H2,'LEG B'!I15,'LEG B'!H2)</f>
        <v>0.06313657407407408</v>
      </c>
      <c r="I15" s="32">
        <f>VLOOKUP(E4:E43,$B4:$C43,2,FALSE)</f>
        <v>0.09719907407407408</v>
      </c>
      <c r="J15" s="8">
        <f t="shared" si="0"/>
        <v>0.034062499999999996</v>
      </c>
      <c r="K15" s="19">
        <f>'LEG B'!K15+J15</f>
        <v>0.09719907407407408</v>
      </c>
      <c r="L15" s="11"/>
      <c r="M15" s="54">
        <v>12</v>
      </c>
      <c r="N15" s="54" t="s">
        <v>59</v>
      </c>
      <c r="O15" s="54" t="s">
        <v>181</v>
      </c>
      <c r="P15" s="55">
        <v>0.03172453703703704</v>
      </c>
      <c r="Q15" s="53"/>
      <c r="R15" s="54">
        <v>12</v>
      </c>
      <c r="S15" s="54" t="s">
        <v>54</v>
      </c>
      <c r="T15" s="55">
        <v>0.09719907407407408</v>
      </c>
    </row>
    <row r="16" spans="2:20" ht="15">
      <c r="B16" s="61">
        <v>8</v>
      </c>
      <c r="C16" s="65">
        <v>0.09725694444444444</v>
      </c>
      <c r="E16" s="79">
        <v>13</v>
      </c>
      <c r="F16" s="18" t="str">
        <f>'LEG A'!F16</f>
        <v>OWLS MIXED</v>
      </c>
      <c r="G16" s="29" t="s">
        <v>175</v>
      </c>
      <c r="H16" s="20">
        <f>IF('LEG B'!I16&lt;'LEG B'!H2,'LEG B'!I16,'LEG B'!H2)</f>
        <v>0.06849537037037036</v>
      </c>
      <c r="I16" s="32">
        <f>VLOOKUP(E4:E43,$B4:$C43,2,FALSE)</f>
        <v>0.10756944444444444</v>
      </c>
      <c r="J16" s="8">
        <f t="shared" si="0"/>
        <v>0.03907407407407408</v>
      </c>
      <c r="K16" s="19">
        <f>'LEG B'!K16+J16</f>
        <v>0.10756944444444444</v>
      </c>
      <c r="L16" s="11"/>
      <c r="M16" s="54">
        <v>13</v>
      </c>
      <c r="N16" s="54" t="s">
        <v>73</v>
      </c>
      <c r="O16" s="54" t="s">
        <v>195</v>
      </c>
      <c r="P16" s="55">
        <v>0.03201388888888888</v>
      </c>
      <c r="Q16" s="53"/>
      <c r="R16" s="54">
        <v>13</v>
      </c>
      <c r="S16" s="54" t="s">
        <v>50</v>
      </c>
      <c r="T16" s="55">
        <v>0.09725694444444444</v>
      </c>
    </row>
    <row r="17" spans="2:20" ht="15">
      <c r="B17" s="61">
        <v>16</v>
      </c>
      <c r="C17" s="65">
        <v>0.0981712962962963</v>
      </c>
      <c r="E17" s="79">
        <v>14</v>
      </c>
      <c r="F17" s="18" t="str">
        <f>'LEG A'!F17</f>
        <v>ROADHOGGS MEN</v>
      </c>
      <c r="G17" s="29" t="s">
        <v>176</v>
      </c>
      <c r="H17" s="20">
        <f>IF('LEG B'!I17&lt;'LEG B'!H2,'LEG B'!I17,'LEG B'!H2)</f>
        <v>0.06928240740740742</v>
      </c>
      <c r="I17" s="32">
        <f>VLOOKUP(E4:E43,$B4:$C43,2,FALSE)</f>
        <v>0.10346064814814815</v>
      </c>
      <c r="J17" s="8">
        <f t="shared" si="0"/>
        <v>0.03417824074074073</v>
      </c>
      <c r="K17" s="19">
        <f>'LEG B'!K17+J17</f>
        <v>0.10346064814814815</v>
      </c>
      <c r="L17" s="11"/>
      <c r="M17" s="54">
        <v>14</v>
      </c>
      <c r="N17" s="54" t="s">
        <v>64</v>
      </c>
      <c r="O17" s="54" t="s">
        <v>186</v>
      </c>
      <c r="P17" s="55">
        <v>0.032569444444444436</v>
      </c>
      <c r="Q17" s="53"/>
      <c r="R17" s="54">
        <v>14</v>
      </c>
      <c r="S17" s="54" t="s">
        <v>57</v>
      </c>
      <c r="T17" s="55">
        <v>0.0981712962962963</v>
      </c>
    </row>
    <row r="18" spans="2:20" ht="15">
      <c r="B18" s="61">
        <v>22</v>
      </c>
      <c r="C18" s="65">
        <v>0.0983912037037037</v>
      </c>
      <c r="E18" s="79">
        <v>15</v>
      </c>
      <c r="F18" s="18" t="str">
        <f>'LEG A'!F18</f>
        <v>WREAKE MEN</v>
      </c>
      <c r="G18" s="29" t="s">
        <v>177</v>
      </c>
      <c r="H18" s="20">
        <f>IF('LEG B'!I18&lt;'LEG B'!H2,'LEG B'!I18,'LEG B'!H2)</f>
        <v>0.06682870370370371</v>
      </c>
      <c r="I18" s="32">
        <f>VLOOKUP(E4:E43,$B4:$C43,2,FALSE)</f>
        <v>0.10149305555555554</v>
      </c>
      <c r="J18" s="8">
        <f t="shared" si="0"/>
        <v>0.034664351851851835</v>
      </c>
      <c r="K18" s="19">
        <f>'LEG B'!K18+J18</f>
        <v>0.10149305555555554</v>
      </c>
      <c r="L18" s="11"/>
      <c r="M18" s="54">
        <v>15</v>
      </c>
      <c r="N18" s="54" t="s">
        <v>62</v>
      </c>
      <c r="O18" s="54" t="s">
        <v>184</v>
      </c>
      <c r="P18" s="55">
        <v>0.03258101851851852</v>
      </c>
      <c r="Q18" s="53"/>
      <c r="R18" s="54">
        <v>15</v>
      </c>
      <c r="S18" s="54" t="s">
        <v>62</v>
      </c>
      <c r="T18" s="55">
        <v>0.0983912037037037</v>
      </c>
    </row>
    <row r="19" spans="2:20" ht="15">
      <c r="B19" s="61">
        <v>26</v>
      </c>
      <c r="C19" s="65">
        <v>0.09895833333333333</v>
      </c>
      <c r="E19" s="79">
        <v>16</v>
      </c>
      <c r="F19" s="18" t="str">
        <f>'LEG A'!F19</f>
        <v>WREAKE MIXED A</v>
      </c>
      <c r="G19" s="29" t="s">
        <v>178</v>
      </c>
      <c r="H19" s="20">
        <f>IF('LEG B'!I19&lt;'LEG B'!H2,'LEG B'!I19,'LEG B'!H2)</f>
        <v>0.06517361111111111</v>
      </c>
      <c r="I19" s="32">
        <f>VLOOKUP(E4:E43,$B4:$C43,2,FALSE)</f>
        <v>0.0981712962962963</v>
      </c>
      <c r="J19" s="8">
        <f t="shared" si="0"/>
        <v>0.032997685185185185</v>
      </c>
      <c r="K19" s="19">
        <f>'LEG B'!K19+J19</f>
        <v>0.0981712962962963</v>
      </c>
      <c r="L19" s="11"/>
      <c r="M19" s="54">
        <v>16</v>
      </c>
      <c r="N19" s="54" t="s">
        <v>70</v>
      </c>
      <c r="O19" s="54" t="s">
        <v>192</v>
      </c>
      <c r="P19" s="55">
        <v>0.03292824074074073</v>
      </c>
      <c r="Q19" s="53"/>
      <c r="R19" s="54">
        <v>16</v>
      </c>
      <c r="S19" s="54" t="s">
        <v>66</v>
      </c>
      <c r="T19" s="55">
        <v>0.09895833333333333</v>
      </c>
    </row>
    <row r="20" spans="2:20" ht="15">
      <c r="B20" s="61">
        <v>31</v>
      </c>
      <c r="C20" s="65">
        <v>0.09902777777777778</v>
      </c>
      <c r="E20" s="79">
        <v>17</v>
      </c>
      <c r="F20" s="18" t="str">
        <f>'LEG A'!F20</f>
        <v>WREAKE MIXED B</v>
      </c>
      <c r="G20" s="29" t="s">
        <v>179</v>
      </c>
      <c r="H20" s="20">
        <f>IF('LEG B'!I20&lt;'LEG B'!H2,'LEG B'!I20,'LEG B'!H2)</f>
        <v>0.07302083333333333</v>
      </c>
      <c r="I20" s="32">
        <f>VLOOKUP(E4:E43,$B4:$C43,2,FALSE)</f>
        <v>0.1044675925925926</v>
      </c>
      <c r="J20" s="8">
        <f t="shared" si="0"/>
        <v>0.03144675925925927</v>
      </c>
      <c r="K20" s="19">
        <f>'LEG B'!K20+J20</f>
        <v>0.1044675925925926</v>
      </c>
      <c r="L20" s="11"/>
      <c r="M20" s="54">
        <v>17</v>
      </c>
      <c r="N20" s="54" t="s">
        <v>57</v>
      </c>
      <c r="O20" s="54" t="s">
        <v>178</v>
      </c>
      <c r="P20" s="55">
        <v>0.032997685185185185</v>
      </c>
      <c r="Q20" s="53"/>
      <c r="R20" s="54">
        <v>17</v>
      </c>
      <c r="S20" s="54" t="s">
        <v>71</v>
      </c>
      <c r="T20" s="55">
        <v>0.09902777777777778</v>
      </c>
    </row>
    <row r="21" spans="2:20" ht="15">
      <c r="B21" s="61">
        <v>11</v>
      </c>
      <c r="C21" s="65">
        <v>0.09958333333333334</v>
      </c>
      <c r="E21" s="79">
        <v>18</v>
      </c>
      <c r="F21" s="18" t="str">
        <f>'LEG A'!F21</f>
        <v>FLECKNY KIBWRTH MIX</v>
      </c>
      <c r="G21" s="29" t="s">
        <v>180</v>
      </c>
      <c r="H21" s="20">
        <f>IF('LEG B'!I21&lt;'LEG B'!H2,'LEG B'!I21,'LEG B'!H2)</f>
        <v>0.07214120370370371</v>
      </c>
      <c r="I21" s="32">
        <f>VLOOKUP(E4:E43,$B4:$C43,2,FALSE)</f>
        <v>0.10270833333333333</v>
      </c>
      <c r="J21" s="8">
        <f t="shared" si="0"/>
        <v>0.030567129629629625</v>
      </c>
      <c r="K21" s="19">
        <f>'LEG B'!K21+J21</f>
        <v>0.10270833333333333</v>
      </c>
      <c r="L21" s="11"/>
      <c r="M21" s="54">
        <v>18</v>
      </c>
      <c r="N21" s="54" t="s">
        <v>44</v>
      </c>
      <c r="O21" s="54" t="s">
        <v>91</v>
      </c>
      <c r="P21" s="55">
        <v>0.03372685185185184</v>
      </c>
      <c r="Q21" s="53"/>
      <c r="R21" s="54">
        <v>18</v>
      </c>
      <c r="S21" s="54" t="s">
        <v>53</v>
      </c>
      <c r="T21" s="55">
        <v>0.09958333333333334</v>
      </c>
    </row>
    <row r="22" spans="2:20" ht="15">
      <c r="B22" s="61">
        <v>27</v>
      </c>
      <c r="C22" s="65">
        <v>0.09971064814814816</v>
      </c>
      <c r="E22" s="79">
        <v>19</v>
      </c>
      <c r="F22" s="18" t="str">
        <f>'LEG A'!F22</f>
        <v>WEST END MIXED A</v>
      </c>
      <c r="G22" s="29" t="s">
        <v>181</v>
      </c>
      <c r="H22" s="20">
        <f>IF('LEG B'!I22&lt;'LEG B'!H2,'LEG B'!I22,'LEG B'!H2)</f>
        <v>0.06309027777777777</v>
      </c>
      <c r="I22" s="32">
        <f>VLOOKUP(E4:E43,$B4:$C43,2,FALSE)</f>
        <v>0.09481481481481481</v>
      </c>
      <c r="J22" s="8">
        <f t="shared" si="0"/>
        <v>0.03172453703703704</v>
      </c>
      <c r="K22" s="19">
        <f>'LEG B'!K22+J22</f>
        <v>0.09481481481481481</v>
      </c>
      <c r="L22" s="11"/>
      <c r="M22" s="54">
        <v>19</v>
      </c>
      <c r="N22" s="54" t="s">
        <v>63</v>
      </c>
      <c r="O22" s="54" t="s">
        <v>185</v>
      </c>
      <c r="P22" s="55">
        <v>0.03376157407407408</v>
      </c>
      <c r="Q22" s="53"/>
      <c r="R22" s="54">
        <v>19</v>
      </c>
      <c r="S22" s="54" t="s">
        <v>67</v>
      </c>
      <c r="T22" s="55">
        <v>0.09971064814814816</v>
      </c>
    </row>
    <row r="23" spans="2:20" ht="15">
      <c r="B23" s="61">
        <v>32</v>
      </c>
      <c r="C23" s="65">
        <v>0.1004050925925926</v>
      </c>
      <c r="E23" s="79">
        <v>20</v>
      </c>
      <c r="F23" s="18" t="str">
        <f>'LEG A'!F23</f>
        <v>WEST END MIXED B</v>
      </c>
      <c r="G23" s="29" t="s">
        <v>182</v>
      </c>
      <c r="H23" s="20">
        <f>IF('LEG B'!I23&lt;'LEG B'!H2,'LEG B'!I23,'LEG B'!H2)</f>
        <v>0.06591435185185185</v>
      </c>
      <c r="I23" s="32">
        <f>VLOOKUP(E4:E43,$B4:$C43,2,FALSE)</f>
        <v>0.1017013888888889</v>
      </c>
      <c r="J23" s="8">
        <f t="shared" si="0"/>
        <v>0.03578703703703705</v>
      </c>
      <c r="K23" s="19">
        <f>'LEG B'!K23+J23</f>
        <v>0.1017013888888889</v>
      </c>
      <c r="L23" s="11"/>
      <c r="M23" s="54">
        <v>20</v>
      </c>
      <c r="N23" s="54" t="s">
        <v>54</v>
      </c>
      <c r="O23" s="54" t="s">
        <v>174</v>
      </c>
      <c r="P23" s="55">
        <v>0.034062499999999996</v>
      </c>
      <c r="Q23" s="53"/>
      <c r="R23" s="54">
        <v>20</v>
      </c>
      <c r="S23" s="54" t="s">
        <v>72</v>
      </c>
      <c r="T23" s="55">
        <v>0.1004050925925926</v>
      </c>
    </row>
    <row r="24" spans="2:20" ht="15">
      <c r="B24" s="61">
        <v>15</v>
      </c>
      <c r="C24" s="65">
        <v>0.10149305555555554</v>
      </c>
      <c r="E24" s="79">
        <v>21</v>
      </c>
      <c r="F24" s="18" t="str">
        <f>'LEG A'!F24</f>
        <v>HUNCOTE MEN A</v>
      </c>
      <c r="G24" s="29" t="s">
        <v>183</v>
      </c>
      <c r="H24" s="20">
        <f>IF('LEG B'!I24&lt;'LEG B'!H2,'LEG B'!I24,'LEG B'!H2)</f>
        <v>0.056157407407407406</v>
      </c>
      <c r="I24" s="32">
        <f>VLOOKUP(E4:E43,$B4:$C43,2,FALSE)</f>
        <v>0.08320601851851851</v>
      </c>
      <c r="J24" s="8">
        <f t="shared" si="0"/>
        <v>0.027048611111111107</v>
      </c>
      <c r="K24" s="19">
        <f>'LEG B'!K24+J24</f>
        <v>0.08320601851851851</v>
      </c>
      <c r="L24" s="11"/>
      <c r="M24" s="54">
        <v>21</v>
      </c>
      <c r="N24" s="54" t="s">
        <v>56</v>
      </c>
      <c r="O24" s="54" t="s">
        <v>176</v>
      </c>
      <c r="P24" s="55">
        <v>0.03417824074074073</v>
      </c>
      <c r="Q24" s="53"/>
      <c r="R24" s="54">
        <v>21</v>
      </c>
      <c r="S24" s="54" t="s">
        <v>43</v>
      </c>
      <c r="T24" s="55">
        <v>0.10149305555555554</v>
      </c>
    </row>
    <row r="25" spans="2:20" ht="15">
      <c r="B25" s="61">
        <v>5</v>
      </c>
      <c r="C25" s="65">
        <v>0.10155092592592592</v>
      </c>
      <c r="E25" s="79">
        <v>22</v>
      </c>
      <c r="F25" s="18" t="str">
        <f>'LEG A'!F25</f>
        <v>HUNCOTE MEN B</v>
      </c>
      <c r="G25" s="29" t="s">
        <v>184</v>
      </c>
      <c r="H25" s="20">
        <f>IF('LEG B'!I25&lt;'LEG B'!H2,'LEG B'!I25,'LEG B'!H2)</f>
        <v>0.06581018518518518</v>
      </c>
      <c r="I25" s="32">
        <f>VLOOKUP(E4:E43,$B4:$C43,2,FALSE)</f>
        <v>0.0983912037037037</v>
      </c>
      <c r="J25" s="8">
        <f t="shared" si="0"/>
        <v>0.03258101851851852</v>
      </c>
      <c r="K25" s="19">
        <f>'LEG B'!K25+J25</f>
        <v>0.0983912037037037</v>
      </c>
      <c r="L25" s="11"/>
      <c r="M25" s="54">
        <v>22</v>
      </c>
      <c r="N25" s="54" t="s">
        <v>67</v>
      </c>
      <c r="O25" s="54" t="s">
        <v>189</v>
      </c>
      <c r="P25" s="55">
        <v>0.03432870370370372</v>
      </c>
      <c r="Q25" s="53"/>
      <c r="R25" s="54">
        <v>22</v>
      </c>
      <c r="S25" s="54" t="s">
        <v>47</v>
      </c>
      <c r="T25" s="55">
        <v>0.10155092592592592</v>
      </c>
    </row>
    <row r="26" spans="2:20" ht="15">
      <c r="B26" s="61">
        <v>20</v>
      </c>
      <c r="C26" s="65">
        <v>0.1017013888888889</v>
      </c>
      <c r="E26" s="79">
        <v>23</v>
      </c>
      <c r="F26" s="18" t="str">
        <f>'LEG A'!F26</f>
        <v>HUNCOTE LADIES</v>
      </c>
      <c r="G26" s="29" t="s">
        <v>185</v>
      </c>
      <c r="H26" s="20">
        <f>IF('LEG B'!I26&lt;'LEG B'!H2,'LEG B'!I26,'LEG B'!H2)</f>
        <v>0.06923611111111111</v>
      </c>
      <c r="I26" s="32">
        <f>VLOOKUP(E4:E43,$B4:$C43,2,FALSE)</f>
        <v>0.10299768518518519</v>
      </c>
      <c r="J26" s="8">
        <f t="shared" si="0"/>
        <v>0.03376157407407408</v>
      </c>
      <c r="K26" s="19">
        <f>'LEG B'!K26+J26</f>
        <v>0.10299768518518519</v>
      </c>
      <c r="L26" s="11"/>
      <c r="M26" s="54">
        <v>23</v>
      </c>
      <c r="N26" s="54" t="s">
        <v>43</v>
      </c>
      <c r="O26" s="54" t="s">
        <v>177</v>
      </c>
      <c r="P26" s="55">
        <v>0.034664351851851835</v>
      </c>
      <c r="Q26" s="53"/>
      <c r="R26" s="54">
        <v>23</v>
      </c>
      <c r="S26" s="54" t="s">
        <v>60</v>
      </c>
      <c r="T26" s="55">
        <v>0.1017013888888889</v>
      </c>
    </row>
    <row r="27" spans="2:20" ht="15">
      <c r="B27" s="61">
        <v>18</v>
      </c>
      <c r="C27" s="65">
        <v>0.10270833333333333</v>
      </c>
      <c r="E27" s="79">
        <v>24</v>
      </c>
      <c r="F27" s="18" t="str">
        <f>'LEG A'!F27</f>
        <v>BIRSTALL MEN</v>
      </c>
      <c r="G27" s="29" t="s">
        <v>186</v>
      </c>
      <c r="H27" s="20">
        <f>IF('LEG B'!I27&lt;'LEG B'!H2,'LEG B'!I27,'LEG B'!H2)</f>
        <v>0.06160879629629629</v>
      </c>
      <c r="I27" s="32">
        <f>VLOOKUP(E4:E43,$B4:$C43,2,FALSE)</f>
        <v>0.09417824074074073</v>
      </c>
      <c r="J27" s="8">
        <f t="shared" si="0"/>
        <v>0.032569444444444436</v>
      </c>
      <c r="K27" s="19">
        <f>'LEG B'!K27+J27</f>
        <v>0.09417824074074073</v>
      </c>
      <c r="L27" s="11"/>
      <c r="M27" s="54">
        <v>24</v>
      </c>
      <c r="N27" s="54" t="s">
        <v>71</v>
      </c>
      <c r="O27" s="54" t="s">
        <v>193</v>
      </c>
      <c r="P27" s="55">
        <v>0.034965277777777776</v>
      </c>
      <c r="Q27" s="53"/>
      <c r="R27" s="54">
        <v>24</v>
      </c>
      <c r="S27" s="54" t="s">
        <v>75</v>
      </c>
      <c r="T27" s="55">
        <v>0.10270833333333333</v>
      </c>
    </row>
    <row r="28" spans="2:20" ht="15">
      <c r="B28" s="61">
        <v>23</v>
      </c>
      <c r="C28" s="65">
        <v>0.10299768518518519</v>
      </c>
      <c r="E28" s="79">
        <v>25</v>
      </c>
      <c r="F28" s="18" t="str">
        <f>'LEG A'!F28</f>
        <v>BIRSTALL LADIES</v>
      </c>
      <c r="G28" s="29" t="s">
        <v>187</v>
      </c>
      <c r="H28" s="20">
        <f>IF('LEG B'!I28&lt;'LEG B'!H2,'LEG B'!I28,'LEG B'!H2)</f>
        <v>0.06814814814814814</v>
      </c>
      <c r="I28" s="32">
        <f>VLOOKUP(E4:E43,$B4:$C43,2,FALSE)</f>
        <v>0.10421296296296297</v>
      </c>
      <c r="J28" s="8">
        <f t="shared" si="0"/>
        <v>0.03606481481481483</v>
      </c>
      <c r="K28" s="19">
        <f>'LEG B'!K28+J28</f>
        <v>0.10421296296296297</v>
      </c>
      <c r="L28" s="11"/>
      <c r="M28" s="54">
        <v>25</v>
      </c>
      <c r="N28" s="54" t="s">
        <v>66</v>
      </c>
      <c r="O28" s="54" t="s">
        <v>188</v>
      </c>
      <c r="P28" s="55">
        <v>0.03516203703703703</v>
      </c>
      <c r="Q28" s="53"/>
      <c r="R28" s="54">
        <v>25</v>
      </c>
      <c r="S28" s="54" t="s">
        <v>63</v>
      </c>
      <c r="T28" s="55">
        <v>0.10299768518518519</v>
      </c>
    </row>
    <row r="29" spans="2:20" ht="15">
      <c r="B29" s="61">
        <v>14</v>
      </c>
      <c r="C29" s="65">
        <v>0.10346064814814815</v>
      </c>
      <c r="E29" s="79">
        <v>26</v>
      </c>
      <c r="F29" s="18" t="str">
        <f>'LEG A'!F29</f>
        <v>BIRSTALL MIXED</v>
      </c>
      <c r="G29" s="29" t="s">
        <v>188</v>
      </c>
      <c r="H29" s="20">
        <f>IF('LEG B'!I29&lt;'LEG B'!H2,'LEG B'!I29,'LEG B'!H2)</f>
        <v>0.0637962962962963</v>
      </c>
      <c r="I29" s="32">
        <f>VLOOKUP(E4:E43,$B4:$C43,2,FALSE)</f>
        <v>0.09895833333333333</v>
      </c>
      <c r="J29" s="8">
        <f t="shared" si="0"/>
        <v>0.03516203703703703</v>
      </c>
      <c r="K29" s="19">
        <f>'LEG B'!K29+J29</f>
        <v>0.09895833333333333</v>
      </c>
      <c r="L29" s="11"/>
      <c r="M29" s="54">
        <v>26</v>
      </c>
      <c r="N29" s="54" t="s">
        <v>68</v>
      </c>
      <c r="O29" s="54" t="s">
        <v>190</v>
      </c>
      <c r="P29" s="55">
        <v>0.03565972222222222</v>
      </c>
      <c r="Q29" s="53"/>
      <c r="R29" s="54">
        <v>26</v>
      </c>
      <c r="S29" s="54" t="s">
        <v>56</v>
      </c>
      <c r="T29" s="55">
        <v>0.10346064814814815</v>
      </c>
    </row>
    <row r="30" spans="2:20" ht="15">
      <c r="B30" s="61">
        <v>25</v>
      </c>
      <c r="C30" s="65">
        <v>0.10421296296296297</v>
      </c>
      <c r="E30" s="79">
        <v>27</v>
      </c>
      <c r="F30" s="18" t="str">
        <f>'LEG A'!F30</f>
        <v>DESFORD MEN</v>
      </c>
      <c r="G30" s="29" t="s">
        <v>189</v>
      </c>
      <c r="H30" s="20">
        <f>IF('LEG B'!I30&lt;'LEG B'!H2,'LEG B'!I30,'LEG B'!H2)</f>
        <v>0.06538194444444444</v>
      </c>
      <c r="I30" s="32">
        <f>VLOOKUP(E4:E43,$B4:$C43,2,FALSE)</f>
        <v>0.09971064814814816</v>
      </c>
      <c r="J30" s="8">
        <f t="shared" si="0"/>
        <v>0.03432870370370372</v>
      </c>
      <c r="K30" s="19">
        <f>'LEG B'!K30+J30</f>
        <v>0.09971064814814816</v>
      </c>
      <c r="L30" s="11"/>
      <c r="M30" s="54">
        <v>27</v>
      </c>
      <c r="N30" s="54" t="s">
        <v>60</v>
      </c>
      <c r="O30" s="54" t="s">
        <v>182</v>
      </c>
      <c r="P30" s="55">
        <v>0.03578703703703705</v>
      </c>
      <c r="Q30" s="53"/>
      <c r="R30" s="54">
        <v>27</v>
      </c>
      <c r="S30" s="54" t="s">
        <v>65</v>
      </c>
      <c r="T30" s="55">
        <v>0.10421296296296297</v>
      </c>
    </row>
    <row r="31" spans="2:20" ht="15">
      <c r="B31" s="61">
        <v>17</v>
      </c>
      <c r="C31" s="65">
        <v>0.1044675925925926</v>
      </c>
      <c r="E31" s="79">
        <v>28</v>
      </c>
      <c r="F31" s="18" t="str">
        <f>'LEG A'!F31</f>
        <v>DESFORD MIXED</v>
      </c>
      <c r="G31" s="29" t="s">
        <v>190</v>
      </c>
      <c r="H31" s="20">
        <f>IF('LEG B'!I31&lt;'LEG B'!H2,'LEG B'!I31,'LEG B'!H2)</f>
        <v>0.0734837962962963</v>
      </c>
      <c r="I31" s="32">
        <f>VLOOKUP(E4:E43,$B4:$C43,2,FALSE)</f>
        <v>0.10914351851851851</v>
      </c>
      <c r="J31" s="8">
        <f t="shared" si="0"/>
        <v>0.03565972222222222</v>
      </c>
      <c r="K31" s="19">
        <f>'LEG B'!K31+J31</f>
        <v>0.10914351851851851</v>
      </c>
      <c r="L31" s="11"/>
      <c r="M31" s="54">
        <v>28</v>
      </c>
      <c r="N31" s="54" t="s">
        <v>47</v>
      </c>
      <c r="O31" s="54" t="s">
        <v>167</v>
      </c>
      <c r="P31" s="55">
        <v>0.036018518518518505</v>
      </c>
      <c r="Q31" s="53"/>
      <c r="R31" s="54">
        <v>28</v>
      </c>
      <c r="S31" s="54" t="s">
        <v>58</v>
      </c>
      <c r="T31" s="55">
        <v>0.1044675925925926</v>
      </c>
    </row>
    <row r="32" spans="2:20" ht="15">
      <c r="B32" s="62">
        <v>13</v>
      </c>
      <c r="C32" s="65">
        <v>0.10756944444444444</v>
      </c>
      <c r="E32" s="79">
        <v>29</v>
      </c>
      <c r="F32" s="18" t="str">
        <f>'LEG A'!F32</f>
        <v>LEICESTER TRI MEN A</v>
      </c>
      <c r="G32" s="29" t="s">
        <v>191</v>
      </c>
      <c r="H32" s="20">
        <f>IF('LEG B'!I32&lt;'LEG B'!H2,'LEG B'!I32,'LEG B'!H2)</f>
        <v>0.05568287037037037</v>
      </c>
      <c r="I32" s="32">
        <f>VLOOKUP(E4:E43,$B4:$C43,2,FALSE)</f>
        <v>0.08443287037037038</v>
      </c>
      <c r="J32" s="8">
        <f t="shared" si="0"/>
        <v>0.02875000000000001</v>
      </c>
      <c r="K32" s="19">
        <f>'LEG B'!K32+J32</f>
        <v>0.08443287037037038</v>
      </c>
      <c r="L32" s="11"/>
      <c r="M32" s="54">
        <v>29</v>
      </c>
      <c r="N32" s="54" t="s">
        <v>65</v>
      </c>
      <c r="O32" s="54" t="s">
        <v>187</v>
      </c>
      <c r="P32" s="55">
        <v>0.03606481481481483</v>
      </c>
      <c r="R32" s="54">
        <v>29</v>
      </c>
      <c r="S32" s="54" t="s">
        <v>55</v>
      </c>
      <c r="T32" s="55">
        <v>0.10756944444444444</v>
      </c>
    </row>
    <row r="33" spans="2:20" ht="15">
      <c r="B33" s="62">
        <v>28</v>
      </c>
      <c r="C33" s="65">
        <v>0.10914351851851851</v>
      </c>
      <c r="E33" s="79">
        <v>30</v>
      </c>
      <c r="F33" s="18" t="str">
        <f>'LEG A'!F33</f>
        <v>LEICESTER TRI MEN B</v>
      </c>
      <c r="G33" s="29" t="s">
        <v>192</v>
      </c>
      <c r="H33" s="20">
        <f>IF('LEG B'!I33&lt;'LEG B'!H2,'LEG B'!I33,'LEG B'!H2)</f>
        <v>0.06255787037037037</v>
      </c>
      <c r="I33" s="32">
        <f>VLOOKUP(E4:E43,$B4:$C43,2,FALSE)</f>
        <v>0.0954861111111111</v>
      </c>
      <c r="J33" s="8">
        <f t="shared" si="0"/>
        <v>0.03292824074074073</v>
      </c>
      <c r="K33" s="19">
        <f>'LEG B'!K33+J33</f>
        <v>0.0954861111111111</v>
      </c>
      <c r="L33" s="11"/>
      <c r="M33" s="54">
        <v>30</v>
      </c>
      <c r="N33" s="54" t="s">
        <v>53</v>
      </c>
      <c r="O33" s="54" t="s">
        <v>173</v>
      </c>
      <c r="P33" s="55">
        <v>0.03621527777777778</v>
      </c>
      <c r="R33" s="54">
        <v>30</v>
      </c>
      <c r="S33" s="54" t="s">
        <v>68</v>
      </c>
      <c r="T33" s="55">
        <v>0.10914351851851851</v>
      </c>
    </row>
    <row r="34" spans="2:20" ht="15">
      <c r="B34" s="62">
        <v>2</v>
      </c>
      <c r="C34" s="65">
        <v>0.10987268518518518</v>
      </c>
      <c r="E34" s="79">
        <v>31</v>
      </c>
      <c r="F34" s="18" t="str">
        <f>'LEG A'!F34</f>
        <v>LEICESTER TRI LADIES</v>
      </c>
      <c r="G34" s="29" t="s">
        <v>193</v>
      </c>
      <c r="H34" s="20">
        <f>IF('LEG B'!I34&lt;'LEG B'!H2,'LEG B'!I34,'LEG B'!H2)</f>
        <v>0.06406250000000001</v>
      </c>
      <c r="I34" s="32">
        <f>VLOOKUP(E4:E43,$B4:$C43,2,FALSE)</f>
        <v>0.09902777777777778</v>
      </c>
      <c r="J34" s="8">
        <f t="shared" si="0"/>
        <v>0.034965277777777776</v>
      </c>
      <c r="K34" s="19">
        <f>'LEG B'!K34+J34</f>
        <v>0.09902777777777778</v>
      </c>
      <c r="L34" s="11"/>
      <c r="M34" s="54">
        <v>31</v>
      </c>
      <c r="N34" s="54" t="s">
        <v>51</v>
      </c>
      <c r="O34" s="54" t="s">
        <v>171</v>
      </c>
      <c r="P34" s="55">
        <v>0.03775462962962964</v>
      </c>
      <c r="R34" s="54">
        <v>31</v>
      </c>
      <c r="S34" s="54" t="s">
        <v>44</v>
      </c>
      <c r="T34" s="55">
        <v>0.10987268518518518</v>
      </c>
    </row>
    <row r="35" spans="2:20" ht="15">
      <c r="B35" s="62">
        <v>9</v>
      </c>
      <c r="C35" s="65">
        <v>0.11090277777777778</v>
      </c>
      <c r="E35" s="79">
        <v>32</v>
      </c>
      <c r="F35" s="18" t="str">
        <f>'LEG A'!F35</f>
        <v>STILTO STRIDERS MIXED</v>
      </c>
      <c r="G35" s="29" t="s">
        <v>194</v>
      </c>
      <c r="H35" s="20">
        <f>IF('LEG B'!I35&lt;'LEG B'!H2,'LEG B'!I35,'LEG B'!H2)</f>
        <v>0.07026620370370369</v>
      </c>
      <c r="I35" s="32">
        <f>VLOOKUP(E4:E43,$B4:$C43,2,FALSE)</f>
        <v>0.1004050925925926</v>
      </c>
      <c r="J35" s="8">
        <f t="shared" si="0"/>
        <v>0.03013888888888891</v>
      </c>
      <c r="K35" s="19">
        <f>'LEG B'!K35+J35</f>
        <v>0.1004050925925926</v>
      </c>
      <c r="L35" s="11"/>
      <c r="M35" s="54">
        <v>32</v>
      </c>
      <c r="N35" s="54" t="s">
        <v>74</v>
      </c>
      <c r="O35" s="54" t="s">
        <v>196</v>
      </c>
      <c r="P35" s="55">
        <v>0.038773148148148154</v>
      </c>
      <c r="R35" s="54">
        <v>32</v>
      </c>
      <c r="S35" s="54" t="s">
        <v>51</v>
      </c>
      <c r="T35" s="55">
        <v>0.11090277777777778</v>
      </c>
    </row>
    <row r="36" spans="2:20" ht="15">
      <c r="B36" s="62">
        <v>6</v>
      </c>
      <c r="C36" s="65">
        <v>0.11342592592592593</v>
      </c>
      <c r="E36" s="79">
        <v>33</v>
      </c>
      <c r="F36" s="18" t="str">
        <f>'LEG A'!F36</f>
        <v>HINCKLEY MEN</v>
      </c>
      <c r="G36" s="29" t="s">
        <v>195</v>
      </c>
      <c r="H36" s="20">
        <f>IF('LEG B'!I36&lt;'LEG B'!H2,'LEG B'!I36,'LEG B'!H2)</f>
        <v>0.05666666666666667</v>
      </c>
      <c r="I36" s="32">
        <f>VLOOKUP(E4:E43,$B4:$C43,2,FALSE)</f>
        <v>0.08868055555555555</v>
      </c>
      <c r="J36" s="8">
        <f t="shared" si="0"/>
        <v>0.03201388888888888</v>
      </c>
      <c r="K36" s="19">
        <f>'LEG B'!K36+J36</f>
        <v>0.08868055555555555</v>
      </c>
      <c r="L36" s="11"/>
      <c r="M36" s="54">
        <v>33</v>
      </c>
      <c r="N36" s="54" t="s">
        <v>55</v>
      </c>
      <c r="O36" s="54" t="s">
        <v>175</v>
      </c>
      <c r="P36" s="55">
        <v>0.03907407407407408</v>
      </c>
      <c r="R36" s="54">
        <v>33</v>
      </c>
      <c r="S36" s="54" t="s">
        <v>48</v>
      </c>
      <c r="T36" s="55">
        <v>0.11342592592592593</v>
      </c>
    </row>
    <row r="37" spans="2:20" ht="15">
      <c r="B37" s="62">
        <v>34</v>
      </c>
      <c r="C37" s="65">
        <v>0.11876157407407407</v>
      </c>
      <c r="E37" s="79">
        <v>34</v>
      </c>
      <c r="F37" s="18" t="str">
        <f>'LEG A'!F37</f>
        <v>HINCKLEY MIXED</v>
      </c>
      <c r="G37" s="29" t="s">
        <v>196</v>
      </c>
      <c r="H37" s="20">
        <f>IF('LEG B'!I37&lt;'LEG B'!H2,'LEG B'!I37,'LEG B'!H2)</f>
        <v>0.07998842592592592</v>
      </c>
      <c r="I37" s="32">
        <f>VLOOKUP(E4:E43,$B4:$C43,2,FALSE)</f>
        <v>0.11876157407407407</v>
      </c>
      <c r="J37" s="8">
        <f t="shared" si="0"/>
        <v>0.038773148148148154</v>
      </c>
      <c r="K37" s="19">
        <f>'LEG B'!K37+J37</f>
        <v>0.11876157407407407</v>
      </c>
      <c r="L37" s="11"/>
      <c r="M37" s="54">
        <v>34</v>
      </c>
      <c r="N37" s="54" t="s">
        <v>48</v>
      </c>
      <c r="O37" s="54" t="s">
        <v>168</v>
      </c>
      <c r="P37" s="55">
        <v>0.0407175925925926</v>
      </c>
      <c r="R37" s="54">
        <v>34</v>
      </c>
      <c r="S37" s="54" t="s">
        <v>74</v>
      </c>
      <c r="T37" s="55">
        <v>0.11876157407407407</v>
      </c>
    </row>
    <row r="38" spans="2:20" ht="15">
      <c r="B38" s="62"/>
      <c r="C38" s="65"/>
      <c r="E38" s="79"/>
      <c r="F38" s="18">
        <f>'LEG A'!F38</f>
        <v>0</v>
      </c>
      <c r="G38" s="29"/>
      <c r="H38" s="20" t="e">
        <f>IF('LEG B'!I38&lt;'LEG B'!H2,'LEG B'!I38,'LEG B'!H2)</f>
        <v>#N/A</v>
      </c>
      <c r="I38" s="32" t="e">
        <f>VLOOKUP(E4:E43,$B4:$C43,2,FALSE)</f>
        <v>#N/A</v>
      </c>
      <c r="J38" s="8" t="e">
        <f t="shared" si="0"/>
        <v>#N/A</v>
      </c>
      <c r="K38" s="19" t="e">
        <f>'LEG B'!K38+J38</f>
        <v>#N/A</v>
      </c>
      <c r="L38" s="11"/>
      <c r="M38" s="54">
        <v>35</v>
      </c>
      <c r="N38" s="54">
        <v>0</v>
      </c>
      <c r="O38" s="54"/>
      <c r="P38" s="55" t="e">
        <v>#N/A</v>
      </c>
      <c r="R38" s="54">
        <v>35</v>
      </c>
      <c r="S38" s="54">
        <v>0</v>
      </c>
      <c r="T38" s="55" t="e">
        <v>#N/A</v>
      </c>
    </row>
    <row r="39" spans="2:20" ht="15">
      <c r="B39" s="62"/>
      <c r="C39" s="65"/>
      <c r="E39" s="79"/>
      <c r="F39" s="18">
        <f>'LEG A'!F39</f>
        <v>0</v>
      </c>
      <c r="G39" s="29"/>
      <c r="H39" s="20" t="e">
        <f>IF('LEG B'!I39&lt;'LEG B'!H2,'LEG B'!I39,'LEG B'!H2)</f>
        <v>#N/A</v>
      </c>
      <c r="I39" s="32" t="e">
        <f>VLOOKUP(E4:E43,$B4:$C43,2,FALSE)</f>
        <v>#N/A</v>
      </c>
      <c r="J39" s="8" t="e">
        <f t="shared" si="0"/>
        <v>#N/A</v>
      </c>
      <c r="K39" s="19" t="e">
        <f>'LEG B'!K39+J39</f>
        <v>#N/A</v>
      </c>
      <c r="L39" s="11"/>
      <c r="M39" s="54">
        <v>36</v>
      </c>
      <c r="N39" s="54">
        <v>0</v>
      </c>
      <c r="O39" s="54"/>
      <c r="P39" s="55" t="e">
        <v>#N/A</v>
      </c>
      <c r="R39" s="54">
        <v>36</v>
      </c>
      <c r="S39" s="54">
        <v>0</v>
      </c>
      <c r="T39" s="55" t="e">
        <v>#N/A</v>
      </c>
    </row>
    <row r="40" spans="2:20" ht="15">
      <c r="B40" s="62"/>
      <c r="C40" s="65"/>
      <c r="E40" s="79"/>
      <c r="F40" s="18">
        <f>'LEG A'!F40</f>
        <v>0</v>
      </c>
      <c r="G40" s="29"/>
      <c r="H40" s="20" t="e">
        <f>IF('LEG B'!I40&lt;'LEG B'!H2,'LEG B'!I40,'LEG B'!H2)</f>
        <v>#N/A</v>
      </c>
      <c r="I40" s="32" t="e">
        <f>VLOOKUP(E4:E43,$B4:$C43,2,FALSE)</f>
        <v>#N/A</v>
      </c>
      <c r="J40" s="8" t="e">
        <f t="shared" si="0"/>
        <v>#N/A</v>
      </c>
      <c r="K40" s="19" t="e">
        <f>'LEG B'!K40+J40</f>
        <v>#N/A</v>
      </c>
      <c r="L40" s="11"/>
      <c r="M40" s="54">
        <v>37</v>
      </c>
      <c r="N40" s="54">
        <v>0</v>
      </c>
      <c r="O40" s="54"/>
      <c r="P40" s="55" t="e">
        <v>#N/A</v>
      </c>
      <c r="R40" s="54">
        <v>37</v>
      </c>
      <c r="S40" s="54">
        <v>0</v>
      </c>
      <c r="T40" s="55" t="e">
        <v>#N/A</v>
      </c>
    </row>
    <row r="41" spans="2:20" ht="15">
      <c r="B41" s="62"/>
      <c r="C41" s="65"/>
      <c r="E41" s="79"/>
      <c r="F41" s="18">
        <f>'LEG A'!F41</f>
        <v>0</v>
      </c>
      <c r="G41" s="29"/>
      <c r="H41" s="20" t="e">
        <f>IF('LEG B'!I41&lt;'LEG B'!H2,'LEG B'!I41,'LEG B'!H2)</f>
        <v>#N/A</v>
      </c>
      <c r="I41" s="32" t="e">
        <f>VLOOKUP(E4:E43,$B4:$C43,2,FALSE)</f>
        <v>#N/A</v>
      </c>
      <c r="J41" s="8" t="e">
        <f t="shared" si="0"/>
        <v>#N/A</v>
      </c>
      <c r="K41" s="19" t="e">
        <f>'LEG B'!K41+J41</f>
        <v>#N/A</v>
      </c>
      <c r="L41" s="11"/>
      <c r="M41" s="54">
        <v>38</v>
      </c>
      <c r="N41" s="54">
        <v>0</v>
      </c>
      <c r="O41" s="54"/>
      <c r="P41" s="55" t="e">
        <v>#N/A</v>
      </c>
      <c r="R41" s="54">
        <v>38</v>
      </c>
      <c r="S41" s="54">
        <v>0</v>
      </c>
      <c r="T41" s="55" t="e">
        <v>#N/A</v>
      </c>
    </row>
    <row r="42" spans="2:20" ht="15">
      <c r="B42" s="62"/>
      <c r="C42" s="65"/>
      <c r="E42" s="79"/>
      <c r="F42" s="18">
        <f>'LEG A'!F42</f>
        <v>0</v>
      </c>
      <c r="G42" s="29"/>
      <c r="H42" s="20" t="e">
        <f>IF('LEG B'!I42&lt;'LEG B'!H2,'LEG B'!I42,'LEG B'!H2)</f>
        <v>#N/A</v>
      </c>
      <c r="I42" s="32" t="e">
        <f>VLOOKUP(E4:E43,$B4:$C43,2,FALSE)</f>
        <v>#N/A</v>
      </c>
      <c r="J42" s="8" t="e">
        <f t="shared" si="0"/>
        <v>#N/A</v>
      </c>
      <c r="K42" s="19" t="e">
        <f>'LEG B'!K42+J42</f>
        <v>#N/A</v>
      </c>
      <c r="L42" s="11"/>
      <c r="M42" s="54">
        <v>39</v>
      </c>
      <c r="N42" s="54">
        <v>0</v>
      </c>
      <c r="O42" s="54"/>
      <c r="P42" s="55" t="e">
        <v>#N/A</v>
      </c>
      <c r="R42" s="54">
        <v>39</v>
      </c>
      <c r="S42" s="54">
        <v>0</v>
      </c>
      <c r="T42" s="55" t="e">
        <v>#N/A</v>
      </c>
    </row>
    <row r="43" spans="2:20" ht="15">
      <c r="B43" s="62"/>
      <c r="C43" s="65"/>
      <c r="E43" s="79"/>
      <c r="F43" s="18">
        <f>'LEG A'!F43</f>
        <v>0</v>
      </c>
      <c r="G43" s="29"/>
      <c r="H43" s="20" t="e">
        <f>IF('LEG B'!I43&lt;'LEG B'!H2,'LEG B'!I43,'LEG B'!H2)</f>
        <v>#N/A</v>
      </c>
      <c r="I43" s="32" t="e">
        <f>VLOOKUP(E4:E43,$B4:$C43,2,FALSE)</f>
        <v>#N/A</v>
      </c>
      <c r="J43" s="8" t="e">
        <f t="shared" si="0"/>
        <v>#N/A</v>
      </c>
      <c r="K43" s="19" t="e">
        <f>'LEG B'!K43+J43</f>
        <v>#N/A</v>
      </c>
      <c r="L43" s="11"/>
      <c r="M43" s="54">
        <v>40</v>
      </c>
      <c r="N43" s="54">
        <v>0</v>
      </c>
      <c r="O43" s="54"/>
      <c r="P43" s="55" t="e">
        <v>#N/A</v>
      </c>
      <c r="R43" s="54">
        <v>40</v>
      </c>
      <c r="S43" s="54">
        <v>0</v>
      </c>
      <c r="T43" s="55" t="e">
        <v>#N/A</v>
      </c>
    </row>
    <row r="44" spans="6:12" ht="14.25">
      <c r="F44" s="11"/>
      <c r="G44" s="27"/>
      <c r="H44" s="12"/>
      <c r="I44" s="33"/>
      <c r="J44" s="12"/>
      <c r="K44" s="12"/>
      <c r="L44" s="11"/>
    </row>
    <row r="45" spans="6:12" ht="14.25">
      <c r="F45" s="11"/>
      <c r="G45" s="27"/>
      <c r="H45" s="12"/>
      <c r="I45" s="33"/>
      <c r="J45" s="12"/>
      <c r="K45" s="12"/>
      <c r="L45" s="11"/>
    </row>
    <row r="46" spans="6:12" ht="14.25">
      <c r="F46" s="11"/>
      <c r="G46" s="27"/>
      <c r="H46" s="12"/>
      <c r="I46" s="33"/>
      <c r="J46" s="12"/>
      <c r="K46" s="12"/>
      <c r="L46" s="11"/>
    </row>
    <row r="47" spans="6:12" ht="14.25">
      <c r="F47" s="11"/>
      <c r="G47" s="27"/>
      <c r="H47" s="12"/>
      <c r="I47" s="33"/>
      <c r="J47" s="12"/>
      <c r="K47" s="12"/>
      <c r="L47" s="11"/>
    </row>
    <row r="48" spans="6:12" ht="14.25">
      <c r="F48" s="11"/>
      <c r="G48" s="27"/>
      <c r="H48" s="12"/>
      <c r="I48" s="33"/>
      <c r="J48" s="12"/>
      <c r="K48" s="12"/>
      <c r="L48" s="11"/>
    </row>
    <row r="49" spans="6:12" ht="14.25">
      <c r="F49" s="11"/>
      <c r="G49" s="27"/>
      <c r="H49" s="12"/>
      <c r="I49" s="33"/>
      <c r="J49" s="12"/>
      <c r="K49" s="12"/>
      <c r="L49" s="11"/>
    </row>
    <row r="50" spans="6:12" ht="14.25">
      <c r="F50" s="11"/>
      <c r="G50" s="27"/>
      <c r="H50" s="12"/>
      <c r="I50" s="33"/>
      <c r="J50" s="12"/>
      <c r="K50" s="12"/>
      <c r="L50" s="11"/>
    </row>
    <row r="51" spans="6:12" ht="14.25">
      <c r="F51" s="11"/>
      <c r="G51" s="27"/>
      <c r="H51" s="12"/>
      <c r="I51" s="33"/>
      <c r="J51" s="12"/>
      <c r="K51" s="12"/>
      <c r="L51" s="11"/>
    </row>
    <row r="52" spans="6:12" ht="14.25">
      <c r="F52" s="11"/>
      <c r="G52" s="27"/>
      <c r="H52" s="12"/>
      <c r="I52" s="33"/>
      <c r="J52" s="12"/>
      <c r="K52" s="12"/>
      <c r="L52" s="11"/>
    </row>
    <row r="53" spans="6:12" ht="14.25">
      <c r="F53" s="11"/>
      <c r="G53" s="27"/>
      <c r="H53" s="12"/>
      <c r="I53" s="33"/>
      <c r="J53" s="12"/>
      <c r="K53" s="12"/>
      <c r="L53" s="11"/>
    </row>
  </sheetData>
  <sheetProtection sheet="1" objects="1" scenarios="1"/>
  <mergeCells count="2">
    <mergeCell ref="B2:C2"/>
    <mergeCell ref="E2:G2"/>
  </mergeCells>
  <printOptions/>
  <pageMargins left="0.7480314960629921" right="0.7480314960629921" top="0.33" bottom="0.63" header="0.26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1:T53"/>
  <sheetViews>
    <sheetView zoomScale="65" zoomScaleNormal="65" zoomScalePageLayoutView="0" workbookViewId="0" topLeftCell="J1">
      <selection activeCell="M2" sqref="M2:T37"/>
    </sheetView>
  </sheetViews>
  <sheetFormatPr defaultColWidth="9.140625" defaultRowHeight="12.75"/>
  <cols>
    <col min="2" max="2" width="13.57421875" style="0" bestFit="1" customWidth="1"/>
    <col min="3" max="3" width="13.28125" style="0" bestFit="1" customWidth="1"/>
    <col min="5" max="5" width="13.57421875" style="0" bestFit="1" customWidth="1"/>
    <col min="6" max="6" width="25.8515625" style="0" bestFit="1" customWidth="1"/>
    <col min="7" max="7" width="20.421875" style="26" bestFit="1" customWidth="1"/>
    <col min="8" max="8" width="16.8515625" style="0" bestFit="1" customWidth="1"/>
    <col min="9" max="9" width="13.57421875" style="26" bestFit="1" customWidth="1"/>
    <col min="10" max="10" width="13.140625" style="9" bestFit="1" customWidth="1"/>
    <col min="11" max="11" width="14.7109375" style="9" bestFit="1" customWidth="1"/>
    <col min="13" max="13" width="12.28125" style="50" bestFit="1" customWidth="1"/>
    <col min="14" max="14" width="27.28125" style="50" bestFit="1" customWidth="1"/>
    <col min="15" max="15" width="20.140625" style="50" bestFit="1" customWidth="1"/>
    <col min="16" max="16" width="13.140625" style="50" bestFit="1" customWidth="1"/>
    <col min="17" max="17" width="2.57421875" style="50" customWidth="1"/>
    <col min="18" max="18" width="14.421875" style="50" bestFit="1" customWidth="1"/>
    <col min="19" max="19" width="27.28125" style="50" bestFit="1" customWidth="1"/>
    <col min="20" max="20" width="15.7109375" style="50" bestFit="1" customWidth="1"/>
  </cols>
  <sheetData>
    <row r="1" spans="5:17" ht="15">
      <c r="E1" s="84" t="s">
        <v>14</v>
      </c>
      <c r="F1" s="10"/>
      <c r="G1" s="27"/>
      <c r="H1" s="21"/>
      <c r="I1" s="33"/>
      <c r="J1" s="12"/>
      <c r="K1" s="12"/>
      <c r="L1" s="11"/>
      <c r="M1" s="47"/>
      <c r="N1" s="47"/>
      <c r="O1" s="47"/>
      <c r="P1" s="48"/>
      <c r="Q1" s="49"/>
    </row>
    <row r="2" spans="2:18" ht="15.75">
      <c r="B2" s="95" t="s">
        <v>31</v>
      </c>
      <c r="C2" s="97"/>
      <c r="E2" s="99" t="s">
        <v>27</v>
      </c>
      <c r="F2" s="99"/>
      <c r="G2" s="99"/>
      <c r="H2" s="12" t="s">
        <v>507</v>
      </c>
      <c r="I2" s="33"/>
      <c r="J2" s="12"/>
      <c r="K2" s="12"/>
      <c r="L2" s="11"/>
      <c r="M2" s="47" t="s">
        <v>14</v>
      </c>
      <c r="N2" s="56"/>
      <c r="O2" s="56"/>
      <c r="P2" s="48"/>
      <c r="Q2" s="53"/>
      <c r="R2" s="83" t="s">
        <v>14</v>
      </c>
    </row>
    <row r="3" spans="2:20" ht="15.75">
      <c r="B3" s="60" t="s">
        <v>24</v>
      </c>
      <c r="C3" s="64" t="s">
        <v>4</v>
      </c>
      <c r="E3" s="78" t="s">
        <v>24</v>
      </c>
      <c r="F3" s="14" t="s">
        <v>0</v>
      </c>
      <c r="G3" s="28" t="s">
        <v>1</v>
      </c>
      <c r="H3" s="15" t="s">
        <v>2</v>
      </c>
      <c r="I3" s="34" t="s">
        <v>3</v>
      </c>
      <c r="J3" s="15" t="s">
        <v>4</v>
      </c>
      <c r="K3" s="15" t="s">
        <v>5</v>
      </c>
      <c r="L3" s="16"/>
      <c r="M3" s="51" t="s">
        <v>6</v>
      </c>
      <c r="N3" s="51" t="s">
        <v>0</v>
      </c>
      <c r="O3" s="51" t="s">
        <v>9</v>
      </c>
      <c r="P3" s="52" t="s">
        <v>4</v>
      </c>
      <c r="Q3" s="53"/>
      <c r="R3" s="51" t="s">
        <v>7</v>
      </c>
      <c r="S3" s="51" t="s">
        <v>0</v>
      </c>
      <c r="T3" s="52" t="s">
        <v>8</v>
      </c>
    </row>
    <row r="4" spans="2:20" ht="15">
      <c r="B4" s="61">
        <v>7</v>
      </c>
      <c r="C4" s="65">
        <v>0.10203703703703704</v>
      </c>
      <c r="E4" s="79">
        <v>1</v>
      </c>
      <c r="F4" s="18" t="str">
        <f>'LEG A'!F4</f>
        <v>CORITANIANS MEN</v>
      </c>
      <c r="G4" s="29" t="s">
        <v>79</v>
      </c>
      <c r="H4" s="19">
        <f>IF('LEG C'!I4&lt;'LEG C'!H2,'LEG C'!I4,'LEG C'!H2)</f>
        <v>0.0821412037037037</v>
      </c>
      <c r="I4" s="35">
        <f>VLOOKUP(E4:E43,$B4:$C43,2,FALSE)</f>
        <v>0.10631944444444445</v>
      </c>
      <c r="J4" s="8">
        <f>I4-H4</f>
        <v>0.02417824074074075</v>
      </c>
      <c r="K4" s="19">
        <f>'LEG C'!K4+J4</f>
        <v>0.10631944444444445</v>
      </c>
      <c r="L4" s="11"/>
      <c r="M4" s="54">
        <v>1</v>
      </c>
      <c r="N4" s="54" t="s">
        <v>45</v>
      </c>
      <c r="O4" s="54" t="s">
        <v>197</v>
      </c>
      <c r="P4" s="55">
        <v>0.02226851851851852</v>
      </c>
      <c r="Q4" s="53"/>
      <c r="R4" s="54">
        <v>1</v>
      </c>
      <c r="S4" s="54" t="s">
        <v>49</v>
      </c>
      <c r="T4" s="55">
        <v>0.10203703703703704</v>
      </c>
    </row>
    <row r="5" spans="2:20" ht="15">
      <c r="B5" s="61">
        <v>1</v>
      </c>
      <c r="C5" s="65">
        <v>0.10631944444444445</v>
      </c>
      <c r="E5" s="79">
        <v>2</v>
      </c>
      <c r="F5" s="18" t="str">
        <f>'LEG A'!F5</f>
        <v>WREAKE LADIES</v>
      </c>
      <c r="G5" s="29" t="s">
        <v>92</v>
      </c>
      <c r="H5" s="19">
        <f>IF('LEG C'!I5&lt;'LEG C'!H2,'LEG C'!I5,'LEG C'!H2)</f>
        <v>0.09375</v>
      </c>
      <c r="I5" s="35">
        <f>VLOOKUP(E4:E43,$B4:$C43,2,FALSE)</f>
        <v>0.12958333333333333</v>
      </c>
      <c r="J5" s="8">
        <f aca="true" t="shared" si="0" ref="J5:J43">I5-H5</f>
        <v>0.03583333333333333</v>
      </c>
      <c r="K5" s="19">
        <f>'LEG C'!K5+J5</f>
        <v>0.1457060185185185</v>
      </c>
      <c r="L5" s="11"/>
      <c r="M5" s="54">
        <v>2</v>
      </c>
      <c r="N5" s="54" t="s">
        <v>74</v>
      </c>
      <c r="O5" s="54" t="s">
        <v>131</v>
      </c>
      <c r="P5" s="55">
        <v>0.022384259259259257</v>
      </c>
      <c r="Q5" s="53"/>
      <c r="R5" s="54">
        <v>2</v>
      </c>
      <c r="S5" s="54" t="s">
        <v>42</v>
      </c>
      <c r="T5" s="55">
        <v>0.10631944444444445</v>
      </c>
    </row>
    <row r="6" spans="2:20" ht="15">
      <c r="B6" s="61">
        <v>21</v>
      </c>
      <c r="C6" s="65">
        <v>0.10873842592592593</v>
      </c>
      <c r="E6" s="79">
        <v>3</v>
      </c>
      <c r="F6" s="18" t="str">
        <f>'LEG A'!F6</f>
        <v>CHARNWOOD MIXED</v>
      </c>
      <c r="G6" s="29" t="s">
        <v>197</v>
      </c>
      <c r="H6" s="19">
        <f>IF('LEG C'!I6&lt;'LEG C'!H2,'LEG C'!I6,'LEG C'!H2)</f>
        <v>0.08905092592592594</v>
      </c>
      <c r="I6" s="35">
        <f>VLOOKUP(E4:E43,$B4:$C43,2,FALSE)</f>
        <v>0.11131944444444446</v>
      </c>
      <c r="J6" s="8">
        <f t="shared" si="0"/>
        <v>0.02226851851851852</v>
      </c>
      <c r="K6" s="19">
        <f>'LEG C'!K6+J6</f>
        <v>0.11131944444444446</v>
      </c>
      <c r="L6" s="11"/>
      <c r="M6" s="54">
        <v>3</v>
      </c>
      <c r="N6" s="54" t="s">
        <v>64</v>
      </c>
      <c r="O6" s="54" t="s">
        <v>217</v>
      </c>
      <c r="P6" s="55">
        <v>0.023182870370370368</v>
      </c>
      <c r="Q6" s="53"/>
      <c r="R6" s="54">
        <v>3</v>
      </c>
      <c r="S6" s="54" t="s">
        <v>61</v>
      </c>
      <c r="T6" s="55">
        <v>0.10873842592592593</v>
      </c>
    </row>
    <row r="7" spans="2:20" ht="15">
      <c r="B7" s="61">
        <v>29</v>
      </c>
      <c r="C7" s="65">
        <v>0.10922453703703704</v>
      </c>
      <c r="E7" s="79">
        <v>4</v>
      </c>
      <c r="F7" s="18" t="str">
        <f>'LEG A'!F7</f>
        <v>SHEPSHED MEN A</v>
      </c>
      <c r="G7" s="29" t="s">
        <v>198</v>
      </c>
      <c r="H7" s="19">
        <f>IF('LEG C'!I7&lt;'LEG C'!H2,'LEG C'!I7,'LEG C'!H2)</f>
        <v>0.08956018518518517</v>
      </c>
      <c r="I7" s="35">
        <f>VLOOKUP(E4:E43,$B4:$C43,2,FALSE)</f>
        <v>0.11591435185185185</v>
      </c>
      <c r="J7" s="8">
        <f t="shared" si="0"/>
        <v>0.02635416666666668</v>
      </c>
      <c r="K7" s="19">
        <f>'LEG C'!K7+J7</f>
        <v>0.11591435185185185</v>
      </c>
      <c r="L7" s="11"/>
      <c r="M7" s="54">
        <v>4</v>
      </c>
      <c r="N7" s="54" t="s">
        <v>52</v>
      </c>
      <c r="O7" s="54" t="s">
        <v>204</v>
      </c>
      <c r="P7" s="55">
        <v>0.02381944444444445</v>
      </c>
      <c r="Q7" s="53"/>
      <c r="R7" s="54">
        <v>4</v>
      </c>
      <c r="S7" s="54" t="s">
        <v>69</v>
      </c>
      <c r="T7" s="55">
        <v>0.10922453703703704</v>
      </c>
    </row>
    <row r="8" spans="2:20" ht="15">
      <c r="B8" s="61">
        <v>3</v>
      </c>
      <c r="C8" s="65">
        <v>0.11131944444444446</v>
      </c>
      <c r="E8" s="79">
        <v>5</v>
      </c>
      <c r="F8" s="18" t="str">
        <f>'LEG A'!F8</f>
        <v>SHEPSHED MEN B</v>
      </c>
      <c r="G8" s="29" t="s">
        <v>199</v>
      </c>
      <c r="H8" s="19">
        <f>IF('LEG C'!I8&lt;'LEG C'!H2,'LEG C'!I8,'LEG C'!H2)</f>
        <v>0.09375</v>
      </c>
      <c r="I8" s="35">
        <f>VLOOKUP(E4:E43,$B4:$C43,2,FALSE)</f>
        <v>0.12383101851851852</v>
      </c>
      <c r="J8" s="8">
        <f t="shared" si="0"/>
        <v>0.03008101851851852</v>
      </c>
      <c r="K8" s="19">
        <f>'LEG C'!K8+J8</f>
        <v>0.13163194444444443</v>
      </c>
      <c r="L8" s="11"/>
      <c r="M8" s="54">
        <v>5</v>
      </c>
      <c r="N8" s="54" t="s">
        <v>75</v>
      </c>
      <c r="O8" s="54" t="s">
        <v>211</v>
      </c>
      <c r="P8" s="55">
        <v>0.02381944444444445</v>
      </c>
      <c r="Q8" s="53"/>
      <c r="R8" s="54">
        <v>5</v>
      </c>
      <c r="S8" s="54" t="s">
        <v>45</v>
      </c>
      <c r="T8" s="55">
        <v>0.11131944444444446</v>
      </c>
    </row>
    <row r="9" spans="2:20" ht="15">
      <c r="B9" s="61">
        <v>10</v>
      </c>
      <c r="C9" s="65">
        <v>0.11489583333333335</v>
      </c>
      <c r="E9" s="79">
        <v>6</v>
      </c>
      <c r="F9" s="18" t="str">
        <f>'LEG A'!F9</f>
        <v>SHEPSHED LADIES</v>
      </c>
      <c r="G9" s="29" t="s">
        <v>200</v>
      </c>
      <c r="H9" s="19">
        <f>IF('LEG C'!I9&lt;'LEG C'!H2,'LEG C'!I9,'LEG C'!H2)</f>
        <v>0.09375</v>
      </c>
      <c r="I9" s="35">
        <f>VLOOKUP(E4:E43,$B4:$C43,2,FALSE)</f>
        <v>0.1257060185185185</v>
      </c>
      <c r="J9" s="8">
        <f t="shared" si="0"/>
        <v>0.03195601851851851</v>
      </c>
      <c r="K9" s="19">
        <f>'LEG C'!K9+J9</f>
        <v>0.14538194444444444</v>
      </c>
      <c r="L9" s="11"/>
      <c r="M9" s="54">
        <v>6</v>
      </c>
      <c r="N9" s="54" t="s">
        <v>56</v>
      </c>
      <c r="O9" s="54" t="s">
        <v>118</v>
      </c>
      <c r="P9" s="55">
        <v>0.024004629629629626</v>
      </c>
      <c r="Q9" s="53"/>
      <c r="R9" s="54">
        <v>6</v>
      </c>
      <c r="S9" s="54" t="s">
        <v>52</v>
      </c>
      <c r="T9" s="55">
        <v>0.11489583333333336</v>
      </c>
    </row>
    <row r="10" spans="2:20" ht="15">
      <c r="B10" s="61">
        <v>4</v>
      </c>
      <c r="C10" s="65">
        <v>0.11591435185185185</v>
      </c>
      <c r="E10" s="79">
        <v>7</v>
      </c>
      <c r="F10" s="18" t="str">
        <f>'LEG A'!F10</f>
        <v>BARROW MEN A</v>
      </c>
      <c r="G10" s="29" t="s">
        <v>201</v>
      </c>
      <c r="H10" s="19">
        <f>IF('LEG C'!I10&lt;'LEG C'!H2,'LEG C'!I10,'LEG C'!H2)</f>
        <v>0.07800925925925926</v>
      </c>
      <c r="I10" s="35">
        <f>VLOOKUP(E4:E43,$B4:$C43,2,FALSE)</f>
        <v>0.10203703703703704</v>
      </c>
      <c r="J10" s="8">
        <f t="shared" si="0"/>
        <v>0.024027777777777773</v>
      </c>
      <c r="K10" s="19">
        <f>'LEG C'!K10+J10</f>
        <v>0.10203703703703704</v>
      </c>
      <c r="L10" s="11"/>
      <c r="M10" s="54">
        <v>7</v>
      </c>
      <c r="N10" s="54" t="s">
        <v>49</v>
      </c>
      <c r="O10" s="54" t="s">
        <v>201</v>
      </c>
      <c r="P10" s="55">
        <v>0.024027777777777773</v>
      </c>
      <c r="Q10" s="53"/>
      <c r="R10" s="54">
        <v>7</v>
      </c>
      <c r="S10" s="54" t="s">
        <v>46</v>
      </c>
      <c r="T10" s="55">
        <v>0.11591435185185185</v>
      </c>
    </row>
    <row r="11" spans="2:20" ht="15">
      <c r="B11" s="61">
        <v>34</v>
      </c>
      <c r="C11" s="65">
        <v>0.11613425925925926</v>
      </c>
      <c r="E11" s="79">
        <v>8</v>
      </c>
      <c r="F11" s="18" t="str">
        <f>'LEG A'!F11</f>
        <v>BARROW MEN B</v>
      </c>
      <c r="G11" s="29" t="s">
        <v>202</v>
      </c>
      <c r="H11" s="19">
        <f>IF('LEG C'!I11&lt;'LEG C'!H2,'LEG C'!I11,'LEG C'!H2)</f>
        <v>0.09375</v>
      </c>
      <c r="I11" s="35">
        <f>VLOOKUP(E4:E43,$B4:$C43,2,FALSE)</f>
        <v>0.12070601851851852</v>
      </c>
      <c r="J11" s="8">
        <f t="shared" si="0"/>
        <v>0.026956018518518518</v>
      </c>
      <c r="K11" s="19">
        <f>'LEG C'!K11+J11</f>
        <v>0.12421296296296296</v>
      </c>
      <c r="L11" s="11"/>
      <c r="M11" s="54">
        <v>8</v>
      </c>
      <c r="N11" s="54" t="s">
        <v>42</v>
      </c>
      <c r="O11" s="54" t="s">
        <v>79</v>
      </c>
      <c r="P11" s="55">
        <v>0.02417824074074075</v>
      </c>
      <c r="Q11" s="53"/>
      <c r="R11" s="54">
        <v>8</v>
      </c>
      <c r="S11" s="54" t="s">
        <v>73</v>
      </c>
      <c r="T11" s="55">
        <v>0.11618055555555555</v>
      </c>
    </row>
    <row r="12" spans="2:20" ht="15">
      <c r="B12" s="61">
        <v>33</v>
      </c>
      <c r="C12" s="65">
        <v>0.11618055555555555</v>
      </c>
      <c r="E12" s="79">
        <v>9</v>
      </c>
      <c r="F12" s="18" t="str">
        <f>'LEG A'!F12</f>
        <v>BARROW LADIES</v>
      </c>
      <c r="G12" s="29" t="s">
        <v>203</v>
      </c>
      <c r="H12" s="19">
        <f>IF('LEG C'!I12&lt;'LEG C'!H2,'LEG C'!I12,'LEG C'!H2)</f>
        <v>0.09375</v>
      </c>
      <c r="I12" s="35">
        <f>VLOOKUP(E4:E43,$B4:$C43,2,FALSE)</f>
        <v>0.12096064814814815</v>
      </c>
      <c r="J12" s="8">
        <f t="shared" si="0"/>
        <v>0.02721064814814815</v>
      </c>
      <c r="K12" s="19">
        <f>'LEG C'!K12+J12</f>
        <v>0.13811342592592593</v>
      </c>
      <c r="L12" s="11"/>
      <c r="M12" s="54">
        <v>9</v>
      </c>
      <c r="N12" s="54" t="s">
        <v>62</v>
      </c>
      <c r="O12" s="54" t="s">
        <v>215</v>
      </c>
      <c r="P12" s="55">
        <v>0.02427083333333334</v>
      </c>
      <c r="Q12" s="53"/>
      <c r="R12" s="54">
        <v>9</v>
      </c>
      <c r="S12" s="54" t="s">
        <v>64</v>
      </c>
      <c r="T12" s="55">
        <v>0.1173611111111111</v>
      </c>
    </row>
    <row r="13" spans="2:20" ht="15">
      <c r="B13" s="61">
        <v>24</v>
      </c>
      <c r="C13" s="65">
        <v>0.11693287037037037</v>
      </c>
      <c r="E13" s="79">
        <v>10</v>
      </c>
      <c r="F13" s="18" t="str">
        <f>'LEG A'!F13</f>
        <v>HARBOROUGH MIXED A</v>
      </c>
      <c r="G13" s="29" t="s">
        <v>204</v>
      </c>
      <c r="H13" s="19">
        <f>IF('LEG C'!I13&lt;'LEG C'!H2,'LEG C'!I13,'LEG C'!H2)</f>
        <v>0.0910763888888889</v>
      </c>
      <c r="I13" s="35">
        <f>VLOOKUP(E4:E43,$B4:$C43,2,FALSE)</f>
        <v>0.11489583333333335</v>
      </c>
      <c r="J13" s="8">
        <f t="shared" si="0"/>
        <v>0.02381944444444445</v>
      </c>
      <c r="K13" s="19">
        <f>'LEG C'!K13+J13</f>
        <v>0.11489583333333336</v>
      </c>
      <c r="L13" s="11"/>
      <c r="M13" s="54">
        <v>10</v>
      </c>
      <c r="N13" s="54" t="s">
        <v>69</v>
      </c>
      <c r="O13" s="54" t="s">
        <v>222</v>
      </c>
      <c r="P13" s="55">
        <v>0.024791666666666656</v>
      </c>
      <c r="Q13" s="53"/>
      <c r="R13" s="54">
        <v>10</v>
      </c>
      <c r="S13" s="54" t="s">
        <v>62</v>
      </c>
      <c r="T13" s="55">
        <v>0.12266203703703704</v>
      </c>
    </row>
    <row r="14" spans="2:20" ht="15">
      <c r="B14" s="61">
        <v>18</v>
      </c>
      <c r="C14" s="65">
        <v>0.11756944444444445</v>
      </c>
      <c r="E14" s="79">
        <v>11</v>
      </c>
      <c r="F14" s="18" t="str">
        <f>'LEG A'!F14</f>
        <v>HARBOROUGH MIXED B</v>
      </c>
      <c r="G14" s="29" t="s">
        <v>205</v>
      </c>
      <c r="H14" s="19">
        <f>IF('LEG C'!I14&lt;'LEG C'!H2,'LEG C'!I14,'LEG C'!H2)</f>
        <v>0.09375</v>
      </c>
      <c r="I14" s="35">
        <f>VLOOKUP(E4:E43,$B4:$C43,2,FALSE)</f>
        <v>0.12291666666666667</v>
      </c>
      <c r="J14" s="8">
        <f t="shared" si="0"/>
        <v>0.029166666666666674</v>
      </c>
      <c r="K14" s="19">
        <f>'LEG C'!K14+J14</f>
        <v>0.12875000000000003</v>
      </c>
      <c r="L14" s="11"/>
      <c r="M14" s="54">
        <v>11</v>
      </c>
      <c r="N14" s="54" t="s">
        <v>57</v>
      </c>
      <c r="O14" s="54" t="s">
        <v>209</v>
      </c>
      <c r="P14" s="55">
        <v>0.02486111111111111</v>
      </c>
      <c r="Q14" s="53"/>
      <c r="R14" s="54">
        <v>11</v>
      </c>
      <c r="S14" s="54" t="s">
        <v>57</v>
      </c>
      <c r="T14" s="55">
        <v>0.12303240740740741</v>
      </c>
    </row>
    <row r="15" spans="2:20" ht="15">
      <c r="B15" s="61">
        <v>14</v>
      </c>
      <c r="C15" s="65">
        <v>0.11775462962962963</v>
      </c>
      <c r="E15" s="79">
        <v>12</v>
      </c>
      <c r="F15" s="18" t="str">
        <f>'LEG A'!F15</f>
        <v>OWLS MEN</v>
      </c>
      <c r="G15" s="29" t="s">
        <v>206</v>
      </c>
      <c r="H15" s="19">
        <f>IF('LEG C'!I15&lt;'LEG C'!H2,'LEG C'!I15,'LEG C'!H2)</f>
        <v>0.09375</v>
      </c>
      <c r="I15" s="35">
        <f>VLOOKUP(E4:E43,$B4:$C43,2,FALSE)</f>
        <v>0.12260416666666667</v>
      </c>
      <c r="J15" s="8">
        <f t="shared" si="0"/>
        <v>0.028854166666666667</v>
      </c>
      <c r="K15" s="19">
        <f>'LEG C'!K15+J15</f>
        <v>0.12605324074074076</v>
      </c>
      <c r="L15" s="11"/>
      <c r="M15" s="54">
        <v>12</v>
      </c>
      <c r="N15" s="54" t="s">
        <v>61</v>
      </c>
      <c r="O15" s="54" t="s">
        <v>214</v>
      </c>
      <c r="P15" s="55">
        <v>0.02553240740740742</v>
      </c>
      <c r="Q15" s="53"/>
      <c r="R15" s="54">
        <v>12</v>
      </c>
      <c r="S15" s="54" t="s">
        <v>59</v>
      </c>
      <c r="T15" s="55">
        <v>0.12400462962962962</v>
      </c>
    </row>
    <row r="16" spans="2:20" ht="15">
      <c r="B16" s="61">
        <v>22</v>
      </c>
      <c r="C16" s="65">
        <v>0.11802083333333334</v>
      </c>
      <c r="E16" s="79">
        <v>13</v>
      </c>
      <c r="F16" s="18" t="str">
        <f>'LEG A'!F16</f>
        <v>OWLS MIXED</v>
      </c>
      <c r="G16" s="29" t="s">
        <v>207</v>
      </c>
      <c r="H16" s="19">
        <f>IF('LEG C'!I16&lt;'LEG C'!H2,'LEG C'!I16,'LEG C'!H2)</f>
        <v>0.09375</v>
      </c>
      <c r="I16" s="35">
        <f>VLOOKUP(E4:E43,$B4:$C43,2,FALSE)</f>
        <v>0.12126157407407408</v>
      </c>
      <c r="J16" s="8">
        <f t="shared" si="0"/>
        <v>0.027511574074074077</v>
      </c>
      <c r="K16" s="19">
        <f>'LEG C'!K16+J16</f>
        <v>0.1350810185185185</v>
      </c>
      <c r="L16" s="11"/>
      <c r="M16" s="54">
        <v>13</v>
      </c>
      <c r="N16" s="54" t="s">
        <v>43</v>
      </c>
      <c r="O16" s="54" t="s">
        <v>208</v>
      </c>
      <c r="P16" s="55">
        <v>0.02561342592592593</v>
      </c>
      <c r="Q16" s="53"/>
      <c r="R16" s="54">
        <v>13</v>
      </c>
      <c r="S16" s="54" t="s">
        <v>50</v>
      </c>
      <c r="T16" s="55">
        <v>0.12421296296296296</v>
      </c>
    </row>
    <row r="17" spans="2:20" ht="15">
      <c r="B17" s="61">
        <v>16</v>
      </c>
      <c r="C17" s="65">
        <v>0.11861111111111111</v>
      </c>
      <c r="E17" s="79">
        <v>14</v>
      </c>
      <c r="F17" s="18" t="str">
        <f>'LEG A'!F17</f>
        <v>ROADHOGGS MEN</v>
      </c>
      <c r="G17" s="29" t="s">
        <v>118</v>
      </c>
      <c r="H17" s="19">
        <f>IF('LEG C'!I17&lt;'LEG C'!H2,'LEG C'!I17,'LEG C'!H2)</f>
        <v>0.09375</v>
      </c>
      <c r="I17" s="35">
        <f>VLOOKUP(E4:E43,$B4:$C43,2,FALSE)</f>
        <v>0.11775462962962963</v>
      </c>
      <c r="J17" s="8">
        <f t="shared" si="0"/>
        <v>0.024004629629629626</v>
      </c>
      <c r="K17" s="19">
        <f>'LEG C'!K17+J17</f>
        <v>0.12746527777777777</v>
      </c>
      <c r="L17" s="11"/>
      <c r="M17" s="54">
        <v>14</v>
      </c>
      <c r="N17" s="54" t="s">
        <v>46</v>
      </c>
      <c r="O17" s="54" t="s">
        <v>198</v>
      </c>
      <c r="P17" s="55">
        <v>0.02635416666666668</v>
      </c>
      <c r="Q17" s="53"/>
      <c r="R17" s="54">
        <v>14</v>
      </c>
      <c r="S17" s="54" t="s">
        <v>70</v>
      </c>
      <c r="T17" s="55">
        <v>0.12428240740740741</v>
      </c>
    </row>
    <row r="18" spans="2:20" ht="15">
      <c r="B18" s="61">
        <v>15</v>
      </c>
      <c r="C18" s="65">
        <v>0.11936342592592593</v>
      </c>
      <c r="E18" s="79">
        <v>15</v>
      </c>
      <c r="F18" s="18" t="str">
        <f>'LEG A'!F18</f>
        <v>WREAKE MEN</v>
      </c>
      <c r="G18" s="29" t="s">
        <v>208</v>
      </c>
      <c r="H18" s="19">
        <f>IF('LEG C'!I18&lt;'LEG C'!H2,'LEG C'!I18,'LEG C'!H2)</f>
        <v>0.09375</v>
      </c>
      <c r="I18" s="35">
        <f>VLOOKUP(E4:E43,$B4:$C43,2,FALSE)</f>
        <v>0.11936342592592593</v>
      </c>
      <c r="J18" s="8">
        <f t="shared" si="0"/>
        <v>0.02561342592592593</v>
      </c>
      <c r="K18" s="19">
        <f>'LEG C'!K18+J18</f>
        <v>0.12710648148148146</v>
      </c>
      <c r="L18" s="11"/>
      <c r="M18" s="54">
        <v>15</v>
      </c>
      <c r="N18" s="54" t="s">
        <v>50</v>
      </c>
      <c r="O18" s="54" t="s">
        <v>202</v>
      </c>
      <c r="P18" s="55">
        <v>0.026956018518518518</v>
      </c>
      <c r="Q18" s="53"/>
      <c r="R18" s="54">
        <v>15</v>
      </c>
      <c r="S18" s="54" t="s">
        <v>54</v>
      </c>
      <c r="T18" s="55">
        <v>0.12605324074074076</v>
      </c>
    </row>
    <row r="19" spans="2:20" ht="15">
      <c r="B19" s="61">
        <v>8</v>
      </c>
      <c r="C19" s="65">
        <v>0.12070601851851852</v>
      </c>
      <c r="E19" s="79">
        <v>16</v>
      </c>
      <c r="F19" s="18" t="str">
        <f>'LEG A'!F19</f>
        <v>WREAKE MIXED A</v>
      </c>
      <c r="G19" s="29" t="s">
        <v>209</v>
      </c>
      <c r="H19" s="19">
        <f>IF('LEG C'!I19&lt;'LEG C'!H2,'LEG C'!I19,'LEG C'!H2)</f>
        <v>0.09375</v>
      </c>
      <c r="I19" s="35">
        <f>VLOOKUP(E4:E43,$B4:$C43,2,FALSE)</f>
        <v>0.11861111111111111</v>
      </c>
      <c r="J19" s="8">
        <f t="shared" si="0"/>
        <v>0.02486111111111111</v>
      </c>
      <c r="K19" s="19">
        <f>'LEG C'!K19+J19</f>
        <v>0.12303240740740741</v>
      </c>
      <c r="L19" s="11"/>
      <c r="M19" s="54">
        <v>16</v>
      </c>
      <c r="N19" s="54" t="s">
        <v>67</v>
      </c>
      <c r="O19" s="54" t="s">
        <v>220</v>
      </c>
      <c r="P19" s="55">
        <v>0.027118055555555562</v>
      </c>
      <c r="Q19" s="53"/>
      <c r="R19" s="54">
        <v>16</v>
      </c>
      <c r="S19" s="54" t="s">
        <v>71</v>
      </c>
      <c r="T19" s="55">
        <v>0.12641203703703702</v>
      </c>
    </row>
    <row r="20" spans="2:20" ht="15">
      <c r="B20" s="61">
        <v>27</v>
      </c>
      <c r="C20" s="65">
        <v>0.12086805555555556</v>
      </c>
      <c r="E20" s="79">
        <v>17</v>
      </c>
      <c r="F20" s="18" t="str">
        <f>'LEG A'!F20</f>
        <v>WREAKE MIXED B</v>
      </c>
      <c r="G20" s="29" t="s">
        <v>210</v>
      </c>
      <c r="H20" s="19">
        <f>IF('LEG C'!I20&lt;'LEG C'!H2,'LEG C'!I20,'LEG C'!H2)</f>
        <v>0.09375</v>
      </c>
      <c r="I20" s="35">
        <f>VLOOKUP(E4:E43,$B4:$C43,2,FALSE)</f>
        <v>0.1332523148148148</v>
      </c>
      <c r="J20" s="8">
        <f t="shared" si="0"/>
        <v>0.03950231481481481</v>
      </c>
      <c r="K20" s="19">
        <f>'LEG C'!K20+J20</f>
        <v>0.1439699074074074</v>
      </c>
      <c r="L20" s="11"/>
      <c r="M20" s="54">
        <v>17</v>
      </c>
      <c r="N20" s="54" t="s">
        <v>51</v>
      </c>
      <c r="O20" s="54" t="s">
        <v>203</v>
      </c>
      <c r="P20" s="55">
        <v>0.02721064814814815</v>
      </c>
      <c r="Q20" s="53"/>
      <c r="R20" s="54">
        <v>17</v>
      </c>
      <c r="S20" s="54" t="s">
        <v>75</v>
      </c>
      <c r="T20" s="55">
        <v>0.1265277777777778</v>
      </c>
    </row>
    <row r="21" spans="2:20" ht="15">
      <c r="B21" s="61">
        <v>9</v>
      </c>
      <c r="C21" s="65">
        <v>0.12096064814814815</v>
      </c>
      <c r="E21" s="79">
        <v>18</v>
      </c>
      <c r="F21" s="18" t="str">
        <f>'LEG A'!F21</f>
        <v>FLECKNY KIBWRTH MIX</v>
      </c>
      <c r="G21" s="29" t="s">
        <v>211</v>
      </c>
      <c r="H21" s="19">
        <f>IF('LEG C'!I21&lt;'LEG C'!H2,'LEG C'!I21,'LEG C'!H2)</f>
        <v>0.09375</v>
      </c>
      <c r="I21" s="35">
        <f>VLOOKUP(E4:E43,$B4:$C43,2,FALSE)</f>
        <v>0.11756944444444445</v>
      </c>
      <c r="J21" s="8">
        <f t="shared" si="0"/>
        <v>0.02381944444444445</v>
      </c>
      <c r="K21" s="19">
        <f>'LEG C'!K21+J21</f>
        <v>0.1265277777777778</v>
      </c>
      <c r="L21" s="11"/>
      <c r="M21" s="54">
        <v>18</v>
      </c>
      <c r="N21" s="54" t="s">
        <v>71</v>
      </c>
      <c r="O21" s="54" t="s">
        <v>224</v>
      </c>
      <c r="P21" s="55">
        <v>0.027384259259259247</v>
      </c>
      <c r="Q21" s="53"/>
      <c r="R21" s="54">
        <v>18</v>
      </c>
      <c r="S21" s="54" t="s">
        <v>67</v>
      </c>
      <c r="T21" s="55">
        <v>0.12682870370370372</v>
      </c>
    </row>
    <row r="22" spans="2:20" ht="15">
      <c r="B22" s="61">
        <v>31</v>
      </c>
      <c r="C22" s="65">
        <v>0.12113425925925925</v>
      </c>
      <c r="E22" s="79">
        <v>19</v>
      </c>
      <c r="F22" s="18" t="str">
        <f>'LEG A'!F22</f>
        <v>WEST END MIXED A</v>
      </c>
      <c r="G22" s="29" t="s">
        <v>212</v>
      </c>
      <c r="H22" s="19">
        <f>IF('LEG C'!I22&lt;'LEG C'!H2,'LEG C'!I22,'LEG C'!H2)</f>
        <v>0.09375</v>
      </c>
      <c r="I22" s="35">
        <f>VLOOKUP(E4:E43,$B4:$C43,2,FALSE)</f>
        <v>0.12293981481481481</v>
      </c>
      <c r="J22" s="8">
        <f t="shared" si="0"/>
        <v>0.029189814814814807</v>
      </c>
      <c r="K22" s="19">
        <f>'LEG C'!K22+J22</f>
        <v>0.12400462962962962</v>
      </c>
      <c r="L22" s="11"/>
      <c r="M22" s="54">
        <v>19</v>
      </c>
      <c r="N22" s="54" t="s">
        <v>73</v>
      </c>
      <c r="O22" s="54" t="s">
        <v>226</v>
      </c>
      <c r="P22" s="55">
        <v>0.027499999999999997</v>
      </c>
      <c r="Q22" s="53"/>
      <c r="R22" s="54">
        <v>19</v>
      </c>
      <c r="S22" s="54" t="s">
        <v>43</v>
      </c>
      <c r="T22" s="55">
        <v>0.12710648148148146</v>
      </c>
    </row>
    <row r="23" spans="2:20" ht="15">
      <c r="B23" s="61">
        <v>13</v>
      </c>
      <c r="C23" s="65">
        <v>0.12126157407407408</v>
      </c>
      <c r="E23" s="79">
        <v>20</v>
      </c>
      <c r="F23" s="18" t="str">
        <f>'LEG A'!F23</f>
        <v>WEST END MIXED B</v>
      </c>
      <c r="G23" s="29" t="s">
        <v>213</v>
      </c>
      <c r="H23" s="19">
        <f>IF('LEG C'!I23&lt;'LEG C'!H2,'LEG C'!I23,'LEG C'!H2)</f>
        <v>0.09375</v>
      </c>
      <c r="I23" s="35">
        <f>VLOOKUP(E4:E43,$B4:$C43,2,FALSE)</f>
        <v>0.12818287037037038</v>
      </c>
      <c r="J23" s="8">
        <f t="shared" si="0"/>
        <v>0.03443287037037038</v>
      </c>
      <c r="K23" s="19">
        <f>'LEG C'!K23+J23</f>
        <v>0.13613425925925926</v>
      </c>
      <c r="L23" s="11"/>
      <c r="M23" s="54">
        <v>20</v>
      </c>
      <c r="N23" s="54" t="s">
        <v>55</v>
      </c>
      <c r="O23" s="54" t="s">
        <v>207</v>
      </c>
      <c r="P23" s="55">
        <v>0.027511574074074077</v>
      </c>
      <c r="Q23" s="53"/>
      <c r="R23" s="54">
        <v>20</v>
      </c>
      <c r="S23" s="54" t="s">
        <v>56</v>
      </c>
      <c r="T23" s="55">
        <v>0.12746527777777777</v>
      </c>
    </row>
    <row r="24" spans="2:20" ht="15">
      <c r="B24" s="61">
        <v>30</v>
      </c>
      <c r="C24" s="65">
        <v>0.1225462962962963</v>
      </c>
      <c r="E24" s="79">
        <v>21</v>
      </c>
      <c r="F24" s="18" t="str">
        <f>'LEG A'!F24</f>
        <v>HUNCOTE MEN A</v>
      </c>
      <c r="G24" s="29" t="s">
        <v>214</v>
      </c>
      <c r="H24" s="19">
        <f>IF('LEG C'!I24&lt;'LEG C'!H2,'LEG C'!I24,'LEG C'!H2)</f>
        <v>0.08320601851851851</v>
      </c>
      <c r="I24" s="35">
        <f>VLOOKUP(E4:E43,$B4:$C43,2,FALSE)</f>
        <v>0.10873842592592593</v>
      </c>
      <c r="J24" s="8">
        <f t="shared" si="0"/>
        <v>0.02553240740740742</v>
      </c>
      <c r="K24" s="19">
        <f>'LEG C'!K24+J24</f>
        <v>0.10873842592592593</v>
      </c>
      <c r="L24" s="11"/>
      <c r="M24" s="54">
        <v>21</v>
      </c>
      <c r="N24" s="54" t="s">
        <v>70</v>
      </c>
      <c r="O24" s="54" t="s">
        <v>223</v>
      </c>
      <c r="P24" s="55">
        <v>0.028796296296296306</v>
      </c>
      <c r="Q24" s="53"/>
      <c r="R24" s="54">
        <v>21</v>
      </c>
      <c r="S24" s="54" t="s">
        <v>53</v>
      </c>
      <c r="T24" s="55">
        <v>0.12875000000000003</v>
      </c>
    </row>
    <row r="25" spans="2:20" ht="15">
      <c r="B25" s="61">
        <v>12</v>
      </c>
      <c r="C25" s="65">
        <v>0.12260416666666667</v>
      </c>
      <c r="E25" s="79">
        <v>22</v>
      </c>
      <c r="F25" s="18" t="str">
        <f>'LEG A'!F25</f>
        <v>HUNCOTE MEN B</v>
      </c>
      <c r="G25" s="29" t="s">
        <v>215</v>
      </c>
      <c r="H25" s="19">
        <f>IF('LEG C'!I25&lt;'LEG C'!H2,'LEG C'!I25,'LEG C'!H2)</f>
        <v>0.09375</v>
      </c>
      <c r="I25" s="35">
        <f>VLOOKUP(E4:E43,$B4:$C43,2,FALSE)</f>
        <v>0.11802083333333334</v>
      </c>
      <c r="J25" s="8">
        <f t="shared" si="0"/>
        <v>0.02427083333333334</v>
      </c>
      <c r="K25" s="19">
        <f>'LEG C'!K25+J25</f>
        <v>0.12266203703703704</v>
      </c>
      <c r="L25" s="11"/>
      <c r="M25" s="54">
        <v>22</v>
      </c>
      <c r="N25" s="54" t="s">
        <v>54</v>
      </c>
      <c r="O25" s="54" t="s">
        <v>206</v>
      </c>
      <c r="P25" s="55">
        <v>0.028854166666666667</v>
      </c>
      <c r="Q25" s="53"/>
      <c r="R25" s="54">
        <v>22</v>
      </c>
      <c r="S25" s="54" t="s">
        <v>72</v>
      </c>
      <c r="T25" s="55">
        <v>0.13012731481481482</v>
      </c>
    </row>
    <row r="26" spans="2:20" ht="15">
      <c r="B26" s="61">
        <v>11</v>
      </c>
      <c r="C26" s="65">
        <v>0.12291666666666667</v>
      </c>
      <c r="E26" s="79">
        <v>23</v>
      </c>
      <c r="F26" s="18" t="str">
        <f>'LEG A'!F26</f>
        <v>HUNCOTE LADIES</v>
      </c>
      <c r="G26" s="29" t="s">
        <v>216</v>
      </c>
      <c r="H26" s="19">
        <f>IF('LEG C'!I26&lt;'LEG C'!H2,'LEG C'!I26,'LEG C'!H2)</f>
        <v>0.09375</v>
      </c>
      <c r="I26" s="35">
        <f>VLOOKUP(E4:E43,$B4:$C43,2,FALSE)</f>
        <v>0.12662037037037036</v>
      </c>
      <c r="J26" s="8">
        <f t="shared" si="0"/>
        <v>0.032870370370370355</v>
      </c>
      <c r="K26" s="19">
        <f>'LEG C'!K26+J26</f>
        <v>0.13586805555555553</v>
      </c>
      <c r="L26" s="11"/>
      <c r="M26" s="54">
        <v>23</v>
      </c>
      <c r="N26" s="54" t="s">
        <v>53</v>
      </c>
      <c r="O26" s="54" t="s">
        <v>205</v>
      </c>
      <c r="P26" s="55">
        <v>0.029166666666666674</v>
      </c>
      <c r="Q26" s="53"/>
      <c r="R26" s="54">
        <v>23</v>
      </c>
      <c r="S26" s="54" t="s">
        <v>47</v>
      </c>
      <c r="T26" s="55">
        <v>0.13163194444444443</v>
      </c>
    </row>
    <row r="27" spans="2:20" ht="15">
      <c r="B27" s="61">
        <v>19</v>
      </c>
      <c r="C27" s="65">
        <v>0.12293981481481481</v>
      </c>
      <c r="E27" s="79">
        <v>24</v>
      </c>
      <c r="F27" s="18" t="str">
        <f>'LEG A'!F27</f>
        <v>BIRSTALL MEN</v>
      </c>
      <c r="G27" s="29" t="s">
        <v>217</v>
      </c>
      <c r="H27" s="19">
        <f>IF('LEG C'!I27&lt;'LEG C'!H2,'LEG C'!I27,'LEG C'!H2)</f>
        <v>0.09375</v>
      </c>
      <c r="I27" s="35">
        <f>VLOOKUP(E4:E43,$B4:$C43,2,FALSE)</f>
        <v>0.11693287037037037</v>
      </c>
      <c r="J27" s="8">
        <f t="shared" si="0"/>
        <v>0.023182870370370368</v>
      </c>
      <c r="K27" s="19">
        <f>'LEG C'!K27+J27</f>
        <v>0.1173611111111111</v>
      </c>
      <c r="L27" s="11"/>
      <c r="M27" s="54">
        <v>24</v>
      </c>
      <c r="N27" s="54" t="s">
        <v>59</v>
      </c>
      <c r="O27" s="54" t="s">
        <v>212</v>
      </c>
      <c r="P27" s="55">
        <v>0.029189814814814807</v>
      </c>
      <c r="Q27" s="53"/>
      <c r="R27" s="54">
        <v>24</v>
      </c>
      <c r="S27" s="54" t="s">
        <v>66</v>
      </c>
      <c r="T27" s="55">
        <v>0.13297453703703704</v>
      </c>
    </row>
    <row r="28" spans="2:20" ht="15">
      <c r="B28" s="61">
        <v>25</v>
      </c>
      <c r="C28" s="65">
        <v>0.12310185185185185</v>
      </c>
      <c r="E28" s="79">
        <v>25</v>
      </c>
      <c r="F28" s="18" t="str">
        <f>'LEG A'!F28</f>
        <v>BIRSTALL LADIES</v>
      </c>
      <c r="G28" s="29" t="s">
        <v>218</v>
      </c>
      <c r="H28" s="19">
        <f>IF('LEG C'!I28&lt;'LEG C'!H2,'LEG C'!I28,'LEG C'!H2)</f>
        <v>0.09375</v>
      </c>
      <c r="I28" s="35">
        <f>VLOOKUP(E4:E43,$B4:$C43,2,FALSE)</f>
        <v>0.12310185185185185</v>
      </c>
      <c r="J28" s="8">
        <f t="shared" si="0"/>
        <v>0.02935185185185185</v>
      </c>
      <c r="K28" s="19">
        <f>'LEG C'!K28+J28</f>
        <v>0.1335648148148148</v>
      </c>
      <c r="L28" s="11"/>
      <c r="M28" s="54">
        <v>25</v>
      </c>
      <c r="N28" s="54" t="s">
        <v>65</v>
      </c>
      <c r="O28" s="54" t="s">
        <v>218</v>
      </c>
      <c r="P28" s="55">
        <v>0.02935185185185185</v>
      </c>
      <c r="Q28" s="53"/>
      <c r="R28" s="54">
        <v>25</v>
      </c>
      <c r="S28" s="54" t="s">
        <v>65</v>
      </c>
      <c r="T28" s="55">
        <v>0.1335648148148148</v>
      </c>
    </row>
    <row r="29" spans="2:20" ht="15">
      <c r="B29" s="61">
        <v>32</v>
      </c>
      <c r="C29" s="65">
        <v>0.12347222222222222</v>
      </c>
      <c r="E29" s="79">
        <v>26</v>
      </c>
      <c r="F29" s="18" t="str">
        <f>'LEG A'!F29</f>
        <v>BIRSTALL MIXED</v>
      </c>
      <c r="G29" s="29" t="s">
        <v>219</v>
      </c>
      <c r="H29" s="19">
        <f>IF('LEG C'!I29&lt;'LEG C'!H2,'LEG C'!I29,'LEG C'!H2)</f>
        <v>0.09375</v>
      </c>
      <c r="I29" s="35">
        <f>VLOOKUP(E4:E43,$B4:$C43,2,FALSE)</f>
        <v>0.1277662037037037</v>
      </c>
      <c r="J29" s="8">
        <f t="shared" si="0"/>
        <v>0.0340162037037037</v>
      </c>
      <c r="K29" s="19">
        <f>'LEG C'!K29+J29</f>
        <v>0.13297453703703704</v>
      </c>
      <c r="L29" s="11"/>
      <c r="M29" s="54">
        <v>26</v>
      </c>
      <c r="N29" s="54" t="s">
        <v>72</v>
      </c>
      <c r="O29" s="54" t="s">
        <v>225</v>
      </c>
      <c r="P29" s="55">
        <v>0.02972222222222222</v>
      </c>
      <c r="Q29" s="53"/>
      <c r="R29" s="54">
        <v>26</v>
      </c>
      <c r="S29" s="54" t="s">
        <v>55</v>
      </c>
      <c r="T29" s="55">
        <v>0.1350810185185185</v>
      </c>
    </row>
    <row r="30" spans="2:20" ht="15">
      <c r="B30" s="61">
        <v>5</v>
      </c>
      <c r="C30" s="65">
        <v>0.12383101851851852</v>
      </c>
      <c r="E30" s="79">
        <v>27</v>
      </c>
      <c r="F30" s="18" t="str">
        <f>'LEG A'!F30</f>
        <v>DESFORD MEN</v>
      </c>
      <c r="G30" s="29" t="s">
        <v>220</v>
      </c>
      <c r="H30" s="19">
        <f>IF('LEG C'!I30&lt;'LEG C'!H2,'LEG C'!I30,'LEG C'!H2)</f>
        <v>0.09375</v>
      </c>
      <c r="I30" s="35">
        <f>VLOOKUP(E4:E43,$B4:$C43,2,FALSE)</f>
        <v>0.12086805555555556</v>
      </c>
      <c r="J30" s="8">
        <f t="shared" si="0"/>
        <v>0.027118055555555562</v>
      </c>
      <c r="K30" s="19">
        <f>'LEG C'!K30+J30</f>
        <v>0.12682870370370372</v>
      </c>
      <c r="L30" s="11"/>
      <c r="M30" s="54">
        <v>27</v>
      </c>
      <c r="N30" s="54" t="s">
        <v>47</v>
      </c>
      <c r="O30" s="54" t="s">
        <v>199</v>
      </c>
      <c r="P30" s="55">
        <v>0.03008101851851852</v>
      </c>
      <c r="Q30" s="53"/>
      <c r="R30" s="54">
        <v>27</v>
      </c>
      <c r="S30" s="54" t="s">
        <v>63</v>
      </c>
      <c r="T30" s="55">
        <v>0.13586805555555553</v>
      </c>
    </row>
    <row r="31" spans="2:20" ht="15">
      <c r="B31" s="61">
        <v>6</v>
      </c>
      <c r="C31" s="65">
        <v>0.1257060185185185</v>
      </c>
      <c r="E31" s="79">
        <v>28</v>
      </c>
      <c r="F31" s="18" t="str">
        <f>'LEG A'!F31</f>
        <v>DESFORD MIXED</v>
      </c>
      <c r="G31" s="29" t="s">
        <v>221</v>
      </c>
      <c r="H31" s="19">
        <f>IF('LEG C'!I31&lt;'LEG C'!H2,'LEG C'!I31,'LEG C'!H2)</f>
        <v>0.09375</v>
      </c>
      <c r="I31" s="35">
        <f>VLOOKUP(E4:E43,$B4:$C43,2,FALSE)</f>
        <v>0.13730324074074074</v>
      </c>
      <c r="J31" s="8">
        <f t="shared" si="0"/>
        <v>0.04355324074074074</v>
      </c>
      <c r="K31" s="19">
        <f>'LEG C'!K31+J31</f>
        <v>0.15269675925925924</v>
      </c>
      <c r="L31" s="11"/>
      <c r="M31" s="54">
        <v>28</v>
      </c>
      <c r="N31" s="54" t="s">
        <v>48</v>
      </c>
      <c r="O31" s="54" t="s">
        <v>200</v>
      </c>
      <c r="P31" s="55">
        <v>0.03195601851851851</v>
      </c>
      <c r="Q31" s="53"/>
      <c r="R31" s="54">
        <v>28</v>
      </c>
      <c r="S31" s="54" t="s">
        <v>60</v>
      </c>
      <c r="T31" s="55">
        <v>0.13613425925925926</v>
      </c>
    </row>
    <row r="32" spans="2:20" ht="15">
      <c r="B32" s="62">
        <v>23</v>
      </c>
      <c r="C32" s="65">
        <v>0.12662037037037036</v>
      </c>
      <c r="E32" s="79">
        <v>29</v>
      </c>
      <c r="F32" s="18" t="str">
        <f>'LEG A'!F32</f>
        <v>LEICESTER TRI MEN A</v>
      </c>
      <c r="G32" s="29" t="s">
        <v>222</v>
      </c>
      <c r="H32" s="19">
        <f>IF('LEG C'!I32&lt;'LEG C'!H2,'LEG C'!I32,'LEG C'!H2)</f>
        <v>0.08443287037037038</v>
      </c>
      <c r="I32" s="35">
        <f>VLOOKUP(E4:E43,$B4:$C43,2,FALSE)</f>
        <v>0.10922453703703704</v>
      </c>
      <c r="J32" s="8">
        <f t="shared" si="0"/>
        <v>0.024791666666666656</v>
      </c>
      <c r="K32" s="19">
        <f>'LEG C'!K32+J32</f>
        <v>0.10922453703703704</v>
      </c>
      <c r="L32" s="11"/>
      <c r="M32" s="54">
        <v>29</v>
      </c>
      <c r="N32" s="54" t="s">
        <v>63</v>
      </c>
      <c r="O32" s="54" t="s">
        <v>216</v>
      </c>
      <c r="P32" s="55">
        <v>0.032870370370370355</v>
      </c>
      <c r="R32" s="54">
        <v>29</v>
      </c>
      <c r="S32" s="54" t="s">
        <v>51</v>
      </c>
      <c r="T32" s="55">
        <v>0.13811342592592593</v>
      </c>
    </row>
    <row r="33" spans="2:20" ht="15">
      <c r="B33" s="62">
        <v>26</v>
      </c>
      <c r="C33" s="65">
        <v>0.1277662037037037</v>
      </c>
      <c r="E33" s="79">
        <v>30</v>
      </c>
      <c r="F33" s="18" t="str">
        <f>'LEG A'!F33</f>
        <v>LEICESTER TRI MEN B</v>
      </c>
      <c r="G33" s="29" t="s">
        <v>223</v>
      </c>
      <c r="H33" s="19">
        <f>IF('LEG C'!I33&lt;'LEG C'!H2,'LEG C'!I33,'LEG C'!H2)</f>
        <v>0.09375</v>
      </c>
      <c r="I33" s="35">
        <f>VLOOKUP(E4:E43,$B4:$C43,2,FALSE)</f>
        <v>0.1225462962962963</v>
      </c>
      <c r="J33" s="8">
        <f t="shared" si="0"/>
        <v>0.028796296296296306</v>
      </c>
      <c r="K33" s="19">
        <f>'LEG C'!K33+J33</f>
        <v>0.12428240740740741</v>
      </c>
      <c r="L33" s="11"/>
      <c r="M33" s="54">
        <v>30</v>
      </c>
      <c r="N33" s="54" t="s">
        <v>66</v>
      </c>
      <c r="O33" s="54" t="s">
        <v>219</v>
      </c>
      <c r="P33" s="55">
        <v>0.0340162037037037</v>
      </c>
      <c r="R33" s="54">
        <v>30</v>
      </c>
      <c r="S33" s="54" t="s">
        <v>74</v>
      </c>
      <c r="T33" s="55">
        <v>0.14114583333333333</v>
      </c>
    </row>
    <row r="34" spans="2:20" ht="15">
      <c r="B34" s="62">
        <v>20</v>
      </c>
      <c r="C34" s="65">
        <v>0.12818287037037038</v>
      </c>
      <c r="E34" s="79">
        <v>31</v>
      </c>
      <c r="F34" s="18" t="str">
        <f>'LEG A'!F34</f>
        <v>LEICESTER TRI LADIES</v>
      </c>
      <c r="G34" s="29" t="s">
        <v>224</v>
      </c>
      <c r="H34" s="19">
        <f>IF('LEG C'!I34&lt;'LEG C'!H2,'LEG C'!I34,'LEG C'!H2)</f>
        <v>0.09375</v>
      </c>
      <c r="I34" s="35">
        <f>VLOOKUP(E4:E43,$B4:$C43,2,FALSE)</f>
        <v>0.12113425925925925</v>
      </c>
      <c r="J34" s="8">
        <f t="shared" si="0"/>
        <v>0.027384259259259247</v>
      </c>
      <c r="K34" s="19">
        <f>'LEG C'!K34+J34</f>
        <v>0.12641203703703702</v>
      </c>
      <c r="L34" s="11"/>
      <c r="M34" s="54">
        <v>31</v>
      </c>
      <c r="N34" s="54" t="s">
        <v>60</v>
      </c>
      <c r="O34" s="54" t="s">
        <v>213</v>
      </c>
      <c r="P34" s="55">
        <v>0.03443287037037038</v>
      </c>
      <c r="R34" s="54">
        <v>31</v>
      </c>
      <c r="S34" s="54" t="s">
        <v>58</v>
      </c>
      <c r="T34" s="55">
        <v>0.1439699074074074</v>
      </c>
    </row>
    <row r="35" spans="2:20" ht="15">
      <c r="B35" s="62">
        <v>2</v>
      </c>
      <c r="C35" s="65">
        <v>0.12958333333333333</v>
      </c>
      <c r="E35" s="79">
        <v>32</v>
      </c>
      <c r="F35" s="18" t="str">
        <f>'LEG A'!F35</f>
        <v>STILTO STRIDERS MIXED</v>
      </c>
      <c r="G35" s="29" t="s">
        <v>225</v>
      </c>
      <c r="H35" s="19">
        <f>IF('LEG C'!I35&lt;'LEG C'!H2,'LEG C'!I35,'LEG C'!H2)</f>
        <v>0.09375</v>
      </c>
      <c r="I35" s="35">
        <f>VLOOKUP(E4:E43,$B4:$C43,2,FALSE)</f>
        <v>0.12347222222222222</v>
      </c>
      <c r="J35" s="8">
        <f t="shared" si="0"/>
        <v>0.02972222222222222</v>
      </c>
      <c r="K35" s="19">
        <f>'LEG C'!K35+J35</f>
        <v>0.13012731481481482</v>
      </c>
      <c r="L35" s="11"/>
      <c r="M35" s="54">
        <v>32</v>
      </c>
      <c r="N35" s="54" t="s">
        <v>44</v>
      </c>
      <c r="O35" s="54" t="s">
        <v>92</v>
      </c>
      <c r="P35" s="55">
        <v>0.03583333333333333</v>
      </c>
      <c r="R35" s="54">
        <v>32</v>
      </c>
      <c r="S35" s="54" t="s">
        <v>48</v>
      </c>
      <c r="T35" s="55">
        <v>0.14538194444444444</v>
      </c>
    </row>
    <row r="36" spans="2:20" ht="15">
      <c r="B36" s="62">
        <v>17</v>
      </c>
      <c r="C36" s="65">
        <v>0.1332523148148148</v>
      </c>
      <c r="E36" s="79">
        <v>33</v>
      </c>
      <c r="F36" s="18" t="str">
        <f>'LEG A'!F36</f>
        <v>HINCKLEY MEN</v>
      </c>
      <c r="G36" s="29" t="s">
        <v>226</v>
      </c>
      <c r="H36" s="19">
        <f>IF('LEG C'!I36&lt;'LEG C'!H2,'LEG C'!I36,'LEG C'!H2)</f>
        <v>0.08868055555555555</v>
      </c>
      <c r="I36" s="35">
        <f>VLOOKUP(E4:E43,$B4:$C43,2,FALSE)</f>
        <v>0.11618055555555555</v>
      </c>
      <c r="J36" s="8">
        <f t="shared" si="0"/>
        <v>0.027499999999999997</v>
      </c>
      <c r="K36" s="19">
        <f>'LEG C'!K36+J36</f>
        <v>0.11618055555555555</v>
      </c>
      <c r="L36" s="11"/>
      <c r="M36" s="54">
        <v>33</v>
      </c>
      <c r="N36" s="54" t="s">
        <v>58</v>
      </c>
      <c r="O36" s="54" t="s">
        <v>210</v>
      </c>
      <c r="P36" s="55">
        <v>0.03950231481481481</v>
      </c>
      <c r="R36" s="54">
        <v>33</v>
      </c>
      <c r="S36" s="54" t="s">
        <v>44</v>
      </c>
      <c r="T36" s="55">
        <v>0.1457060185185185</v>
      </c>
    </row>
    <row r="37" spans="2:20" ht="15">
      <c r="B37" s="62">
        <v>28</v>
      </c>
      <c r="C37" s="65">
        <v>0.13730324074074074</v>
      </c>
      <c r="E37" s="79">
        <v>34</v>
      </c>
      <c r="F37" s="18" t="str">
        <f>'LEG A'!F37</f>
        <v>HINCKLEY MIXED</v>
      </c>
      <c r="G37" s="29" t="s">
        <v>131</v>
      </c>
      <c r="H37" s="19">
        <f>IF('LEG C'!I37&lt;'LEG C'!H2,'LEG C'!I37,'LEG C'!H2)</f>
        <v>0.09375</v>
      </c>
      <c r="I37" s="35">
        <f>VLOOKUP(E4:E43,$B4:$C43,2,FALSE)</f>
        <v>0.11613425925925926</v>
      </c>
      <c r="J37" s="8">
        <f t="shared" si="0"/>
        <v>0.022384259259259257</v>
      </c>
      <c r="K37" s="19">
        <f>'LEG C'!K37+J37</f>
        <v>0.14114583333333333</v>
      </c>
      <c r="L37" s="11"/>
      <c r="M37" s="54">
        <v>34</v>
      </c>
      <c r="N37" s="54" t="s">
        <v>68</v>
      </c>
      <c r="O37" s="54" t="s">
        <v>221</v>
      </c>
      <c r="P37" s="55">
        <v>0.04355324074074074</v>
      </c>
      <c r="R37" s="54">
        <v>34</v>
      </c>
      <c r="S37" s="54" t="s">
        <v>68</v>
      </c>
      <c r="T37" s="55">
        <v>0.15269675925925924</v>
      </c>
    </row>
    <row r="38" spans="2:20" ht="15">
      <c r="B38" s="62"/>
      <c r="C38" s="65"/>
      <c r="E38" s="79"/>
      <c r="F38" s="18">
        <f>'LEG A'!F38</f>
        <v>0</v>
      </c>
      <c r="G38" s="29"/>
      <c r="H38" s="19" t="e">
        <f>IF('LEG C'!I38&lt;'LEG C'!H2,'LEG C'!I38,'LEG C'!H2)</f>
        <v>#N/A</v>
      </c>
      <c r="I38" s="35" t="e">
        <f>VLOOKUP(E4:E43,$B4:$C43,2,FALSE)</f>
        <v>#N/A</v>
      </c>
      <c r="J38" s="8" t="e">
        <f t="shared" si="0"/>
        <v>#N/A</v>
      </c>
      <c r="K38" s="19" t="e">
        <f>'LEG C'!K38+J38</f>
        <v>#N/A</v>
      </c>
      <c r="L38" s="11"/>
      <c r="M38" s="54">
        <v>35</v>
      </c>
      <c r="N38" s="54">
        <v>0</v>
      </c>
      <c r="O38" s="54"/>
      <c r="P38" s="55" t="e">
        <v>#N/A</v>
      </c>
      <c r="R38" s="54">
        <v>35</v>
      </c>
      <c r="S38" s="54">
        <v>0</v>
      </c>
      <c r="T38" s="55" t="e">
        <v>#N/A</v>
      </c>
    </row>
    <row r="39" spans="2:20" ht="15">
      <c r="B39" s="62"/>
      <c r="C39" s="65"/>
      <c r="E39" s="79"/>
      <c r="F39" s="18">
        <f>'LEG A'!F39</f>
        <v>0</v>
      </c>
      <c r="G39" s="29"/>
      <c r="H39" s="19" t="e">
        <f>IF('LEG C'!I39&lt;'LEG C'!H2,'LEG C'!I39,'LEG C'!H2)</f>
        <v>#N/A</v>
      </c>
      <c r="I39" s="35" t="e">
        <f>VLOOKUP(E4:E43,$B4:$C43,2,FALSE)</f>
        <v>#N/A</v>
      </c>
      <c r="J39" s="8" t="e">
        <f t="shared" si="0"/>
        <v>#N/A</v>
      </c>
      <c r="K39" s="19" t="e">
        <f>'LEG C'!K39+J39</f>
        <v>#N/A</v>
      </c>
      <c r="L39" s="11"/>
      <c r="M39" s="54">
        <v>36</v>
      </c>
      <c r="N39" s="54">
        <v>0</v>
      </c>
      <c r="O39" s="54"/>
      <c r="P39" s="55" t="e">
        <v>#N/A</v>
      </c>
      <c r="R39" s="54">
        <v>36</v>
      </c>
      <c r="S39" s="54">
        <v>0</v>
      </c>
      <c r="T39" s="55" t="e">
        <v>#N/A</v>
      </c>
    </row>
    <row r="40" spans="2:20" ht="15">
      <c r="B40" s="62"/>
      <c r="C40" s="65"/>
      <c r="E40" s="79"/>
      <c r="F40" s="18">
        <f>'LEG A'!F40</f>
        <v>0</v>
      </c>
      <c r="G40" s="29"/>
      <c r="H40" s="19" t="e">
        <f>IF('LEG C'!I40&lt;'LEG C'!H2,'LEG C'!I40,'LEG C'!H2)</f>
        <v>#N/A</v>
      </c>
      <c r="I40" s="35" t="e">
        <f>VLOOKUP(E4:E43,$B4:$C43,2,FALSE)</f>
        <v>#N/A</v>
      </c>
      <c r="J40" s="8" t="e">
        <f t="shared" si="0"/>
        <v>#N/A</v>
      </c>
      <c r="K40" s="19" t="e">
        <f>'LEG C'!K40+J40</f>
        <v>#N/A</v>
      </c>
      <c r="L40" s="11"/>
      <c r="M40" s="54">
        <v>37</v>
      </c>
      <c r="N40" s="54">
        <v>0</v>
      </c>
      <c r="O40" s="54"/>
      <c r="P40" s="55" t="e">
        <v>#N/A</v>
      </c>
      <c r="R40" s="54">
        <v>37</v>
      </c>
      <c r="S40" s="54">
        <v>0</v>
      </c>
      <c r="T40" s="55" t="e">
        <v>#N/A</v>
      </c>
    </row>
    <row r="41" spans="2:20" ht="15">
      <c r="B41" s="62"/>
      <c r="C41" s="65"/>
      <c r="E41" s="79"/>
      <c r="F41" s="18">
        <f>'LEG A'!F41</f>
        <v>0</v>
      </c>
      <c r="G41" s="29"/>
      <c r="H41" s="19" t="e">
        <f>IF('LEG C'!I41&lt;'LEG C'!H2,'LEG C'!I41,'LEG C'!H2)</f>
        <v>#N/A</v>
      </c>
      <c r="I41" s="35" t="e">
        <f>VLOOKUP(E4:E43,$B4:$C43,2,FALSE)</f>
        <v>#N/A</v>
      </c>
      <c r="J41" s="8" t="e">
        <f t="shared" si="0"/>
        <v>#N/A</v>
      </c>
      <c r="K41" s="19" t="e">
        <f>'LEG C'!K41+J41</f>
        <v>#N/A</v>
      </c>
      <c r="L41" s="11"/>
      <c r="M41" s="54">
        <v>38</v>
      </c>
      <c r="N41" s="54">
        <v>0</v>
      </c>
      <c r="O41" s="54"/>
      <c r="P41" s="55" t="e">
        <v>#N/A</v>
      </c>
      <c r="R41" s="54">
        <v>38</v>
      </c>
      <c r="S41" s="54">
        <v>0</v>
      </c>
      <c r="T41" s="55" t="e">
        <v>#N/A</v>
      </c>
    </row>
    <row r="42" spans="2:20" ht="15">
      <c r="B42" s="62"/>
      <c r="C42" s="65"/>
      <c r="E42" s="79"/>
      <c r="F42" s="18">
        <f>'LEG A'!F42</f>
        <v>0</v>
      </c>
      <c r="G42" s="29"/>
      <c r="H42" s="19" t="e">
        <f>IF('LEG C'!I42&lt;'LEG C'!H2,'LEG C'!I42,'LEG C'!H2)</f>
        <v>#N/A</v>
      </c>
      <c r="I42" s="35" t="e">
        <f>VLOOKUP(E4:E43,$B4:$C43,2,FALSE)</f>
        <v>#N/A</v>
      </c>
      <c r="J42" s="8" t="e">
        <f t="shared" si="0"/>
        <v>#N/A</v>
      </c>
      <c r="K42" s="19" t="e">
        <f>'LEG C'!K42+J42</f>
        <v>#N/A</v>
      </c>
      <c r="L42" s="11"/>
      <c r="M42" s="54">
        <v>39</v>
      </c>
      <c r="N42" s="54">
        <v>0</v>
      </c>
      <c r="O42" s="54"/>
      <c r="P42" s="55" t="e">
        <v>#N/A</v>
      </c>
      <c r="R42" s="54">
        <v>39</v>
      </c>
      <c r="S42" s="54">
        <v>0</v>
      </c>
      <c r="T42" s="55" t="e">
        <v>#N/A</v>
      </c>
    </row>
    <row r="43" spans="2:20" ht="15">
      <c r="B43" s="62"/>
      <c r="C43" s="65"/>
      <c r="E43" s="79"/>
      <c r="F43" s="18">
        <f>'LEG A'!F43</f>
        <v>0</v>
      </c>
      <c r="G43" s="29"/>
      <c r="H43" s="19" t="e">
        <f>IF('LEG C'!I43&lt;'LEG C'!H2,'LEG C'!I43,'LEG C'!H2)</f>
        <v>#N/A</v>
      </c>
      <c r="I43" s="35" t="e">
        <f>VLOOKUP(E4:E43,$B4:$C43,2,FALSE)</f>
        <v>#N/A</v>
      </c>
      <c r="J43" s="8" t="e">
        <f t="shared" si="0"/>
        <v>#N/A</v>
      </c>
      <c r="K43" s="19" t="e">
        <f>'LEG C'!K43+J43</f>
        <v>#N/A</v>
      </c>
      <c r="L43" s="11"/>
      <c r="M43" s="54">
        <v>40</v>
      </c>
      <c r="N43" s="54">
        <v>0</v>
      </c>
      <c r="O43" s="54"/>
      <c r="P43" s="55" t="e">
        <v>#N/A</v>
      </c>
      <c r="R43" s="54">
        <v>40</v>
      </c>
      <c r="S43" s="54">
        <v>0</v>
      </c>
      <c r="T43" s="55" t="e">
        <v>#N/A</v>
      </c>
    </row>
    <row r="44" spans="6:12" ht="14.25">
      <c r="F44" s="11"/>
      <c r="G44" s="27"/>
      <c r="H44" s="12"/>
      <c r="I44" s="33"/>
      <c r="J44" s="12"/>
      <c r="K44" s="12"/>
      <c r="L44" s="11"/>
    </row>
    <row r="45" spans="6:12" ht="14.25">
      <c r="F45" s="11"/>
      <c r="G45" s="27"/>
      <c r="H45" s="12"/>
      <c r="I45" s="33"/>
      <c r="J45" s="12"/>
      <c r="K45" s="12"/>
      <c r="L45" s="11"/>
    </row>
    <row r="46" spans="6:12" ht="14.25">
      <c r="F46" s="11"/>
      <c r="G46" s="27"/>
      <c r="H46" s="12"/>
      <c r="I46" s="33"/>
      <c r="J46" s="12"/>
      <c r="K46" s="12"/>
      <c r="L46" s="11"/>
    </row>
    <row r="47" spans="6:12" ht="14.25">
      <c r="F47" s="11"/>
      <c r="G47" s="27"/>
      <c r="H47" s="12"/>
      <c r="I47" s="33"/>
      <c r="J47" s="12"/>
      <c r="K47" s="12"/>
      <c r="L47" s="11"/>
    </row>
    <row r="48" spans="6:12" ht="14.25">
      <c r="F48" s="11"/>
      <c r="G48" s="27"/>
      <c r="H48" s="12"/>
      <c r="I48" s="33"/>
      <c r="J48" s="12"/>
      <c r="K48" s="12"/>
      <c r="L48" s="11"/>
    </row>
    <row r="49" spans="6:12" ht="14.25">
      <c r="F49" s="11"/>
      <c r="G49" s="27"/>
      <c r="H49" s="12"/>
      <c r="I49" s="33"/>
      <c r="J49" s="12"/>
      <c r="K49" s="12"/>
      <c r="L49" s="11"/>
    </row>
    <row r="50" spans="6:12" ht="14.25">
      <c r="F50" s="11"/>
      <c r="G50" s="27"/>
      <c r="H50" s="12"/>
      <c r="I50" s="33"/>
      <c r="J50" s="12"/>
      <c r="K50" s="12"/>
      <c r="L50" s="11"/>
    </row>
    <row r="51" spans="6:12" ht="14.25">
      <c r="F51" s="11"/>
      <c r="G51" s="27"/>
      <c r="H51" s="12"/>
      <c r="I51" s="33"/>
      <c r="J51" s="12"/>
      <c r="K51" s="12"/>
      <c r="L51" s="11"/>
    </row>
    <row r="52" spans="6:12" ht="14.25">
      <c r="F52" s="11"/>
      <c r="G52" s="27"/>
      <c r="H52" s="12"/>
      <c r="I52" s="33"/>
      <c r="J52" s="12"/>
      <c r="K52" s="12"/>
      <c r="L52" s="11"/>
    </row>
    <row r="53" spans="6:12" ht="14.25">
      <c r="F53" s="11"/>
      <c r="G53" s="27"/>
      <c r="H53" s="12"/>
      <c r="I53" s="33"/>
      <c r="J53" s="12"/>
      <c r="K53" s="12"/>
      <c r="L53" s="11"/>
    </row>
  </sheetData>
  <sheetProtection sheet="1" objects="1" scenarios="1"/>
  <mergeCells count="2">
    <mergeCell ref="B2:C2"/>
    <mergeCell ref="E2:G2"/>
  </mergeCells>
  <printOptions/>
  <pageMargins left="0.7086614173228347" right="0.7480314960629921" top="0.39" bottom="0.52" header="0.25" footer="0.41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1:T53"/>
  <sheetViews>
    <sheetView zoomScale="65" zoomScaleNormal="65" zoomScalePageLayoutView="0" workbookViewId="0" topLeftCell="J1">
      <selection activeCell="M2" sqref="M2:T37"/>
    </sheetView>
  </sheetViews>
  <sheetFormatPr defaultColWidth="9.140625" defaultRowHeight="12.75"/>
  <cols>
    <col min="2" max="3" width="13.57421875" style="0" bestFit="1" customWidth="1"/>
    <col min="5" max="5" width="13.57421875" style="0" bestFit="1" customWidth="1"/>
    <col min="6" max="6" width="25.8515625" style="0" bestFit="1" customWidth="1"/>
    <col min="7" max="7" width="20.421875" style="26" bestFit="1" customWidth="1"/>
    <col min="8" max="8" width="16.8515625" style="0" bestFit="1" customWidth="1"/>
    <col min="9" max="9" width="13.57421875" style="26" bestFit="1" customWidth="1"/>
    <col min="10" max="10" width="13.140625" style="9" bestFit="1" customWidth="1"/>
    <col min="11" max="11" width="14.7109375" style="9" bestFit="1" customWidth="1"/>
    <col min="13" max="13" width="12.28125" style="50" bestFit="1" customWidth="1"/>
    <col min="14" max="14" width="27.28125" style="50" bestFit="1" customWidth="1"/>
    <col min="15" max="15" width="18.28125" style="50" bestFit="1" customWidth="1"/>
    <col min="16" max="16" width="13.140625" style="50" bestFit="1" customWidth="1"/>
    <col min="17" max="17" width="3.00390625" style="50" customWidth="1"/>
    <col min="18" max="18" width="14.421875" style="50" bestFit="1" customWidth="1"/>
    <col min="19" max="19" width="27.28125" style="50" bestFit="1" customWidth="1"/>
    <col min="20" max="20" width="15.7109375" style="50" bestFit="1" customWidth="1"/>
  </cols>
  <sheetData>
    <row r="1" spans="5:17" ht="15">
      <c r="E1" s="84" t="s">
        <v>15</v>
      </c>
      <c r="F1" s="10"/>
      <c r="G1" s="27"/>
      <c r="H1" s="21"/>
      <c r="I1" s="33"/>
      <c r="J1" s="12"/>
      <c r="K1" s="12"/>
      <c r="L1" s="11"/>
      <c r="M1" s="47"/>
      <c r="N1" s="47"/>
      <c r="O1" s="47"/>
      <c r="P1" s="48"/>
      <c r="Q1" s="49"/>
    </row>
    <row r="2" spans="2:18" ht="15.75">
      <c r="B2" s="95" t="s">
        <v>32</v>
      </c>
      <c r="C2" s="97"/>
      <c r="E2" s="99" t="s">
        <v>27</v>
      </c>
      <c r="F2" s="100"/>
      <c r="G2" s="100"/>
      <c r="H2" s="12" t="s">
        <v>29</v>
      </c>
      <c r="I2" s="33"/>
      <c r="J2" s="12"/>
      <c r="K2" s="12"/>
      <c r="L2" s="11"/>
      <c r="M2" s="47" t="s">
        <v>15</v>
      </c>
      <c r="N2" s="56"/>
      <c r="O2" s="56"/>
      <c r="P2" s="48"/>
      <c r="Q2" s="53"/>
      <c r="R2" s="83" t="s">
        <v>15</v>
      </c>
    </row>
    <row r="3" spans="2:20" ht="15.75">
      <c r="B3" s="60" t="s">
        <v>24</v>
      </c>
      <c r="C3" s="64" t="s">
        <v>4</v>
      </c>
      <c r="E3" s="78" t="s">
        <v>24</v>
      </c>
      <c r="F3" s="14" t="s">
        <v>0</v>
      </c>
      <c r="G3" s="28" t="s">
        <v>1</v>
      </c>
      <c r="H3" s="15" t="s">
        <v>2</v>
      </c>
      <c r="I3" s="34" t="s">
        <v>3</v>
      </c>
      <c r="J3" s="15" t="s">
        <v>4</v>
      </c>
      <c r="K3" s="15" t="s">
        <v>5</v>
      </c>
      <c r="L3" s="16"/>
      <c r="M3" s="51" t="s">
        <v>6</v>
      </c>
      <c r="N3" s="51" t="s">
        <v>0</v>
      </c>
      <c r="O3" s="51" t="s">
        <v>9</v>
      </c>
      <c r="P3" s="52" t="s">
        <v>4</v>
      </c>
      <c r="Q3" s="53"/>
      <c r="R3" s="51" t="s">
        <v>7</v>
      </c>
      <c r="S3" s="51" t="s">
        <v>0</v>
      </c>
      <c r="T3" s="52" t="s">
        <v>8</v>
      </c>
    </row>
    <row r="4" spans="2:20" ht="15">
      <c r="B4" s="61">
        <v>7</v>
      </c>
      <c r="C4" s="65">
        <v>0.1270023148148148</v>
      </c>
      <c r="E4" s="79">
        <v>1</v>
      </c>
      <c r="F4" s="18" t="str">
        <f>'LEG A'!F4</f>
        <v>CORITANIANS MEN</v>
      </c>
      <c r="G4" s="29" t="s">
        <v>80</v>
      </c>
      <c r="H4" s="19">
        <f>IF('LEG D'!I4&lt;'LEG D'!H2,'LEG D'!I4,'LEG D'!H2)</f>
        <v>0.10631944444444445</v>
      </c>
      <c r="I4" s="35">
        <f>VLOOKUP(E4:E43,$B4:$C43,2,FALSE)</f>
        <v>0.1330324074074074</v>
      </c>
      <c r="J4" s="8">
        <f>I4-H4</f>
        <v>0.026712962962962952</v>
      </c>
      <c r="K4" s="19">
        <f>'LEG D'!K4+J4</f>
        <v>0.1330324074074074</v>
      </c>
      <c r="L4" s="11"/>
      <c r="M4" s="54">
        <v>1</v>
      </c>
      <c r="N4" s="54" t="s">
        <v>73</v>
      </c>
      <c r="O4" s="54" t="s">
        <v>257</v>
      </c>
      <c r="P4" s="55">
        <v>0.02469907407407408</v>
      </c>
      <c r="Q4" s="53"/>
      <c r="R4" s="54">
        <v>1</v>
      </c>
      <c r="S4" s="54" t="s">
        <v>49</v>
      </c>
      <c r="T4" s="55">
        <v>0.1270023148148148</v>
      </c>
    </row>
    <row r="5" spans="2:20" ht="15">
      <c r="B5" s="61">
        <v>1</v>
      </c>
      <c r="C5" s="65">
        <v>0.1330324074074074</v>
      </c>
      <c r="E5" s="79">
        <v>2</v>
      </c>
      <c r="F5" s="18" t="str">
        <f>'LEG A'!F5</f>
        <v>WREAKE LADIES</v>
      </c>
      <c r="G5" s="29" t="s">
        <v>506</v>
      </c>
      <c r="H5" s="19">
        <f>IF('LEG D'!I5&lt;'LEG D'!H2,'LEG D'!I5,'LEG D'!H2)</f>
        <v>0.12958333333333333</v>
      </c>
      <c r="I5" s="35">
        <f>VLOOKUP(E4:E43,$B4:$C43,2,FALSE)</f>
        <v>0.16826388888888888</v>
      </c>
      <c r="J5" s="8">
        <f aca="true" t="shared" si="0" ref="J5:J43">I5-H5</f>
        <v>0.03868055555555555</v>
      </c>
      <c r="K5" s="19">
        <f>'LEG D'!K5+J5</f>
        <v>0.18438657407407405</v>
      </c>
      <c r="L5" s="11"/>
      <c r="M5" s="54">
        <v>2</v>
      </c>
      <c r="N5" s="54" t="s">
        <v>49</v>
      </c>
      <c r="O5" s="54" t="s">
        <v>231</v>
      </c>
      <c r="P5" s="55">
        <v>0.024965277777777767</v>
      </c>
      <c r="Q5" s="53"/>
      <c r="R5" s="54">
        <v>2</v>
      </c>
      <c r="S5" s="54" t="s">
        <v>42</v>
      </c>
      <c r="T5" s="55">
        <v>0.1330324074074074</v>
      </c>
    </row>
    <row r="6" spans="2:20" ht="15">
      <c r="B6" s="61">
        <v>21</v>
      </c>
      <c r="C6" s="65">
        <v>0.13547453703703705</v>
      </c>
      <c r="E6" s="79">
        <v>3</v>
      </c>
      <c r="F6" s="18" t="str">
        <f>'LEG A'!F6</f>
        <v>CHARNWOOD MIXED</v>
      </c>
      <c r="G6" s="29" t="s">
        <v>227</v>
      </c>
      <c r="H6" s="19">
        <f>IF('LEG D'!I6&lt;'LEG D'!H2,'LEG D'!I6,'LEG D'!H2)</f>
        <v>0.11131944444444446</v>
      </c>
      <c r="I6" s="35">
        <f>VLOOKUP(E4:E43,$B4:$C43,2,FALSE)</f>
        <v>0.1403125</v>
      </c>
      <c r="J6" s="8">
        <f t="shared" si="0"/>
        <v>0.02899305555555555</v>
      </c>
      <c r="K6" s="19">
        <f>'LEG D'!K6+J6</f>
        <v>0.1403125</v>
      </c>
      <c r="L6" s="11"/>
      <c r="M6" s="54">
        <v>3</v>
      </c>
      <c r="N6" s="54" t="s">
        <v>52</v>
      </c>
      <c r="O6" s="54" t="s">
        <v>234</v>
      </c>
      <c r="P6" s="55">
        <v>0.02511574074074073</v>
      </c>
      <c r="Q6" s="53"/>
      <c r="R6" s="54">
        <v>3</v>
      </c>
      <c r="S6" s="54" t="s">
        <v>61</v>
      </c>
      <c r="T6" s="55">
        <v>0.13547453703703705</v>
      </c>
    </row>
    <row r="7" spans="2:20" ht="15">
      <c r="B7" s="61">
        <v>29</v>
      </c>
      <c r="C7" s="65">
        <v>0.13598379629629628</v>
      </c>
      <c r="E7" s="79">
        <v>4</v>
      </c>
      <c r="F7" s="18" t="str">
        <f>'LEG A'!F7</f>
        <v>SHEPSHED MEN A</v>
      </c>
      <c r="G7" s="29" t="s">
        <v>228</v>
      </c>
      <c r="H7" s="19">
        <f>IF('LEG D'!I7&lt;'LEG D'!H2,'LEG D'!I7,'LEG D'!H2)</f>
        <v>0.11591435185185185</v>
      </c>
      <c r="I7" s="35">
        <f>VLOOKUP(E4:E43,$B4:$C43,2,FALSE)</f>
        <v>0.14439814814814814</v>
      </c>
      <c r="J7" s="8">
        <f t="shared" si="0"/>
        <v>0.028483796296296285</v>
      </c>
      <c r="K7" s="19">
        <f>'LEG D'!K7+J7</f>
        <v>0.14439814814814814</v>
      </c>
      <c r="L7" s="11"/>
      <c r="M7" s="54">
        <v>4</v>
      </c>
      <c r="N7" s="54" t="s">
        <v>75</v>
      </c>
      <c r="O7" s="54" t="s">
        <v>242</v>
      </c>
      <c r="P7" s="55">
        <v>0.026319444444444423</v>
      </c>
      <c r="Q7" s="53"/>
      <c r="R7" s="54">
        <v>4</v>
      </c>
      <c r="S7" s="54" t="s">
        <v>69</v>
      </c>
      <c r="T7" s="55">
        <v>0.13598379629629628</v>
      </c>
    </row>
    <row r="8" spans="2:20" ht="15">
      <c r="B8" s="61">
        <v>10</v>
      </c>
      <c r="C8" s="65">
        <v>0.14001157407407408</v>
      </c>
      <c r="E8" s="79">
        <v>5</v>
      </c>
      <c r="F8" s="18" t="str">
        <f>'LEG A'!F8</f>
        <v>SHEPSHED MEN B</v>
      </c>
      <c r="G8" s="29" t="s">
        <v>229</v>
      </c>
      <c r="H8" s="19">
        <f>IF('LEG D'!I8&lt;'LEG D'!H2,'LEG D'!I8,'LEG D'!H2)</f>
        <v>0.12383101851851852</v>
      </c>
      <c r="I8" s="35">
        <f>VLOOKUP(E4:E43,$B4:$C43,2,FALSE)</f>
        <v>0.15733796296296296</v>
      </c>
      <c r="J8" s="8">
        <f t="shared" si="0"/>
        <v>0.033506944444444436</v>
      </c>
      <c r="K8" s="19">
        <f>'LEG D'!K8+J8</f>
        <v>0.16513888888888886</v>
      </c>
      <c r="L8" s="11"/>
      <c r="M8" s="54">
        <v>5</v>
      </c>
      <c r="N8" s="54" t="s">
        <v>42</v>
      </c>
      <c r="O8" s="54" t="s">
        <v>80</v>
      </c>
      <c r="P8" s="55">
        <v>0.026712962962962952</v>
      </c>
      <c r="Q8" s="53"/>
      <c r="R8" s="54">
        <v>5</v>
      </c>
      <c r="S8" s="54" t="s">
        <v>52</v>
      </c>
      <c r="T8" s="55">
        <v>0.1400115740740741</v>
      </c>
    </row>
    <row r="9" spans="2:20" ht="15">
      <c r="B9" s="61">
        <v>3</v>
      </c>
      <c r="C9" s="65">
        <v>0.1403125</v>
      </c>
      <c r="E9" s="79">
        <v>6</v>
      </c>
      <c r="F9" s="18" t="str">
        <f>'LEG A'!F9</f>
        <v>SHEPSHED LADIES</v>
      </c>
      <c r="G9" s="29" t="s">
        <v>230</v>
      </c>
      <c r="H9" s="19">
        <f>IF('LEG D'!I9&lt;'LEG D'!H2,'LEG D'!I9,'LEG D'!H2)</f>
        <v>0.1257060185185185</v>
      </c>
      <c r="I9" s="35">
        <f>VLOOKUP(E4:E43,$B4:$C43,2,FALSE)</f>
        <v>0.16425925925925924</v>
      </c>
      <c r="J9" s="8">
        <f t="shared" si="0"/>
        <v>0.038553240740740735</v>
      </c>
      <c r="K9" s="19">
        <f>'LEG D'!K9+J9</f>
        <v>0.18393518518518517</v>
      </c>
      <c r="L9" s="11"/>
      <c r="M9" s="54">
        <v>6</v>
      </c>
      <c r="N9" s="54" t="s">
        <v>61</v>
      </c>
      <c r="O9" s="54" t="s">
        <v>245</v>
      </c>
      <c r="P9" s="55">
        <v>0.026736111111111113</v>
      </c>
      <c r="Q9" s="53"/>
      <c r="R9" s="54">
        <v>6</v>
      </c>
      <c r="S9" s="54" t="s">
        <v>45</v>
      </c>
      <c r="T9" s="55">
        <v>0.1403125</v>
      </c>
    </row>
    <row r="10" spans="2:20" ht="15">
      <c r="B10" s="61">
        <v>33</v>
      </c>
      <c r="C10" s="65">
        <v>0.14087962962962963</v>
      </c>
      <c r="E10" s="79">
        <v>7</v>
      </c>
      <c r="F10" s="18" t="str">
        <f>'LEG A'!F10</f>
        <v>BARROW MEN A</v>
      </c>
      <c r="G10" s="29" t="s">
        <v>231</v>
      </c>
      <c r="H10" s="19">
        <f>IF('LEG D'!I10&lt;'LEG D'!H2,'LEG D'!I10,'LEG D'!H2)</f>
        <v>0.10203703703703704</v>
      </c>
      <c r="I10" s="35">
        <f>VLOOKUP(E4:E43,$B4:$C43,2,FALSE)</f>
        <v>0.1270023148148148</v>
      </c>
      <c r="J10" s="8">
        <f t="shared" si="0"/>
        <v>0.024965277777777767</v>
      </c>
      <c r="K10" s="19">
        <f>'LEG D'!K10+J10</f>
        <v>0.1270023148148148</v>
      </c>
      <c r="L10" s="11"/>
      <c r="M10" s="54">
        <v>7</v>
      </c>
      <c r="N10" s="54" t="s">
        <v>69</v>
      </c>
      <c r="O10" s="54" t="s">
        <v>253</v>
      </c>
      <c r="P10" s="55">
        <v>0.026759259259259247</v>
      </c>
      <c r="Q10" s="53"/>
      <c r="R10" s="54">
        <v>7</v>
      </c>
      <c r="S10" s="54" t="s">
        <v>73</v>
      </c>
      <c r="T10" s="55">
        <v>0.14087962962962963</v>
      </c>
    </row>
    <row r="11" spans="2:20" ht="15">
      <c r="B11" s="61">
        <v>18</v>
      </c>
      <c r="C11" s="65">
        <v>0.14388888888888887</v>
      </c>
      <c r="E11" s="79">
        <v>8</v>
      </c>
      <c r="F11" s="18" t="str">
        <f>'LEG A'!F11</f>
        <v>BARROW MEN B</v>
      </c>
      <c r="G11" s="29" t="s">
        <v>232</v>
      </c>
      <c r="H11" s="19">
        <f>IF('LEG D'!I11&lt;'LEG D'!H2,'LEG D'!I11,'LEG D'!H2)</f>
        <v>0.12070601851851852</v>
      </c>
      <c r="I11" s="35">
        <f>VLOOKUP(E4:E43,$B4:$C43,2,FALSE)</f>
        <v>0.15112268518518518</v>
      </c>
      <c r="J11" s="8">
        <f t="shared" si="0"/>
        <v>0.03041666666666666</v>
      </c>
      <c r="K11" s="19">
        <f>'LEG D'!K11+J11</f>
        <v>0.15462962962962962</v>
      </c>
      <c r="L11" s="11"/>
      <c r="M11" s="54">
        <v>8</v>
      </c>
      <c r="N11" s="54" t="s">
        <v>62</v>
      </c>
      <c r="O11" s="54" t="s">
        <v>246</v>
      </c>
      <c r="P11" s="55">
        <v>0.0273611111111111</v>
      </c>
      <c r="Q11" s="53"/>
      <c r="R11" s="54">
        <v>8</v>
      </c>
      <c r="S11" s="54" t="s">
        <v>46</v>
      </c>
      <c r="T11" s="55">
        <v>0.14439814814814814</v>
      </c>
    </row>
    <row r="12" spans="2:20" ht="15">
      <c r="B12" s="61">
        <v>4</v>
      </c>
      <c r="C12" s="65">
        <v>0.14439814814814814</v>
      </c>
      <c r="E12" s="79">
        <v>9</v>
      </c>
      <c r="F12" s="18" t="str">
        <f>'LEG A'!F12</f>
        <v>BARROW LADIES</v>
      </c>
      <c r="G12" s="29" t="s">
        <v>233</v>
      </c>
      <c r="H12" s="19">
        <f>IF('LEG D'!I12&lt;'LEG D'!H2,'LEG D'!I12,'LEG D'!H2)</f>
        <v>0.12096064814814815</v>
      </c>
      <c r="I12" s="35">
        <f>VLOOKUP(E4:E43,$B4:$C43,2,FALSE)</f>
        <v>0.15585648148148148</v>
      </c>
      <c r="J12" s="8">
        <f t="shared" si="0"/>
        <v>0.034895833333333334</v>
      </c>
      <c r="K12" s="19">
        <f>'LEG D'!K12+J12</f>
        <v>0.17300925925925925</v>
      </c>
      <c r="L12" s="11"/>
      <c r="M12" s="54">
        <v>9</v>
      </c>
      <c r="N12" s="54" t="s">
        <v>59</v>
      </c>
      <c r="O12" s="54" t="s">
        <v>243</v>
      </c>
      <c r="P12" s="55">
        <v>0.0277199074074074</v>
      </c>
      <c r="Q12" s="53"/>
      <c r="R12" s="54">
        <v>9</v>
      </c>
      <c r="S12" s="54" t="s">
        <v>64</v>
      </c>
      <c r="T12" s="55">
        <v>0.14894675925925926</v>
      </c>
    </row>
    <row r="13" spans="2:20" ht="15">
      <c r="B13" s="61">
        <v>22</v>
      </c>
      <c r="C13" s="65">
        <v>0.14538194444444444</v>
      </c>
      <c r="E13" s="79">
        <v>10</v>
      </c>
      <c r="F13" s="18" t="str">
        <f>'LEG A'!F13</f>
        <v>HARBOROUGH MIXED A</v>
      </c>
      <c r="G13" s="29" t="s">
        <v>234</v>
      </c>
      <c r="H13" s="19">
        <f>IF('LEG D'!I13&lt;'LEG D'!H2,'LEG D'!I13,'LEG D'!H2)</f>
        <v>0.11489583333333335</v>
      </c>
      <c r="I13" s="35">
        <f>VLOOKUP(E4:E43,$B4:$C43,2,FALSE)</f>
        <v>0.14001157407407408</v>
      </c>
      <c r="J13" s="8">
        <f t="shared" si="0"/>
        <v>0.02511574074074073</v>
      </c>
      <c r="K13" s="19">
        <f>'LEG D'!K13+J13</f>
        <v>0.1400115740740741</v>
      </c>
      <c r="L13" s="11"/>
      <c r="M13" s="54">
        <v>10</v>
      </c>
      <c r="N13" s="54" t="s">
        <v>43</v>
      </c>
      <c r="O13" s="54" t="s">
        <v>239</v>
      </c>
      <c r="P13" s="55">
        <v>0.028182870370370386</v>
      </c>
      <c r="Q13" s="53"/>
      <c r="R13" s="54">
        <v>10</v>
      </c>
      <c r="S13" s="54" t="s">
        <v>62</v>
      </c>
      <c r="T13" s="55">
        <v>0.15002314814814816</v>
      </c>
    </row>
    <row r="14" spans="2:20" ht="15">
      <c r="B14" s="61">
        <v>15</v>
      </c>
      <c r="C14" s="65">
        <v>0.14754629629629631</v>
      </c>
      <c r="E14" s="79">
        <v>11</v>
      </c>
      <c r="F14" s="18" t="str">
        <f>'LEG A'!F14</f>
        <v>HARBOROUGH MIXED B</v>
      </c>
      <c r="G14" s="29" t="s">
        <v>235</v>
      </c>
      <c r="H14" s="19">
        <f>IF('LEG D'!I14&lt;'LEG D'!H2,'LEG D'!I14,'LEG D'!H2)</f>
        <v>0.12291666666666667</v>
      </c>
      <c r="I14" s="35">
        <f>VLOOKUP(E4:E43,$B4:$C43,2,FALSE)</f>
        <v>0.15241898148148147</v>
      </c>
      <c r="J14" s="8">
        <f t="shared" si="0"/>
        <v>0.0295023148148148</v>
      </c>
      <c r="K14" s="19">
        <f>'LEG D'!K14+J14</f>
        <v>0.15825231481481483</v>
      </c>
      <c r="L14" s="11"/>
      <c r="M14" s="54">
        <v>11</v>
      </c>
      <c r="N14" s="54" t="s">
        <v>46</v>
      </c>
      <c r="O14" s="54" t="s">
        <v>228</v>
      </c>
      <c r="P14" s="55">
        <v>0.028483796296296285</v>
      </c>
      <c r="Q14" s="53"/>
      <c r="R14" s="54">
        <v>11</v>
      </c>
      <c r="S14" s="54" t="s">
        <v>59</v>
      </c>
      <c r="T14" s="55">
        <v>0.15172453703703703</v>
      </c>
    </row>
    <row r="15" spans="2:20" ht="15">
      <c r="B15" s="61">
        <v>16</v>
      </c>
      <c r="C15" s="65">
        <v>0.14798611111111112</v>
      </c>
      <c r="E15" s="79">
        <v>12</v>
      </c>
      <c r="F15" s="18" t="str">
        <f>'LEG A'!F15</f>
        <v>OWLS MEN</v>
      </c>
      <c r="G15" s="29" t="s">
        <v>236</v>
      </c>
      <c r="H15" s="19">
        <f>IF('LEG D'!I15&lt;'LEG D'!H2,'LEG D'!I15,'LEG D'!H2)</f>
        <v>0.12260416666666667</v>
      </c>
      <c r="I15" s="35">
        <f>VLOOKUP(E4:E43,$B4:$C43,2,FALSE)</f>
        <v>0.15329861111111112</v>
      </c>
      <c r="J15" s="8">
        <f t="shared" si="0"/>
        <v>0.030694444444444455</v>
      </c>
      <c r="K15" s="19">
        <f>'LEG D'!K15+J15</f>
        <v>0.15674768518518523</v>
      </c>
      <c r="L15" s="11"/>
      <c r="M15" s="54">
        <v>12</v>
      </c>
      <c r="N15" s="54" t="s">
        <v>72</v>
      </c>
      <c r="O15" s="54" t="s">
        <v>256</v>
      </c>
      <c r="P15" s="55">
        <v>0.028506944444444446</v>
      </c>
      <c r="Q15" s="53"/>
      <c r="R15" s="54">
        <v>12</v>
      </c>
      <c r="S15" s="54" t="s">
        <v>57</v>
      </c>
      <c r="T15" s="55">
        <v>0.15240740740740744</v>
      </c>
    </row>
    <row r="16" spans="2:20" ht="15">
      <c r="B16" s="61">
        <v>14</v>
      </c>
      <c r="C16" s="65">
        <v>0.14820601851851853</v>
      </c>
      <c r="E16" s="79">
        <v>13</v>
      </c>
      <c r="F16" s="18" t="str">
        <f>'LEG A'!F16</f>
        <v>OWLS MIXED</v>
      </c>
      <c r="G16" s="29" t="s">
        <v>237</v>
      </c>
      <c r="H16" s="19">
        <f>IF('LEG D'!I16&lt;'LEG D'!H2,'LEG D'!I16,'LEG D'!H2)</f>
        <v>0.12126157407407408</v>
      </c>
      <c r="I16" s="35">
        <f>VLOOKUP(E4:E43,$B4:$C43,2,FALSE)</f>
        <v>0.15512731481481482</v>
      </c>
      <c r="J16" s="8">
        <f t="shared" si="0"/>
        <v>0.03386574074074074</v>
      </c>
      <c r="K16" s="19">
        <f>'LEG D'!K16+J16</f>
        <v>0.16894675925925923</v>
      </c>
      <c r="L16" s="11"/>
      <c r="M16" s="54">
        <v>13</v>
      </c>
      <c r="N16" s="54" t="s">
        <v>67</v>
      </c>
      <c r="O16" s="54" t="s">
        <v>251</v>
      </c>
      <c r="P16" s="55">
        <v>0.028958333333333322</v>
      </c>
      <c r="Q16" s="53"/>
      <c r="R16" s="54">
        <v>13</v>
      </c>
      <c r="S16" s="54" t="s">
        <v>75</v>
      </c>
      <c r="T16" s="55">
        <v>0.15284722222222222</v>
      </c>
    </row>
    <row r="17" spans="2:20" ht="15">
      <c r="B17" s="61">
        <v>24</v>
      </c>
      <c r="C17" s="65">
        <v>0.14851851851851852</v>
      </c>
      <c r="E17" s="79">
        <v>14</v>
      </c>
      <c r="F17" s="18" t="str">
        <f>'LEG A'!F17</f>
        <v>ROADHOGGS MEN</v>
      </c>
      <c r="G17" s="29" t="s">
        <v>238</v>
      </c>
      <c r="H17" s="19">
        <f>IF('LEG D'!I17&lt;'LEG D'!H2,'LEG D'!I17,'LEG D'!H2)</f>
        <v>0.11775462962962963</v>
      </c>
      <c r="I17" s="35">
        <f>VLOOKUP(E4:E43,$B4:$C43,2,FALSE)</f>
        <v>0.14820601851851853</v>
      </c>
      <c r="J17" s="8">
        <f t="shared" si="0"/>
        <v>0.030451388888888903</v>
      </c>
      <c r="K17" s="19">
        <f>'LEG D'!K17+J17</f>
        <v>0.15791666666666668</v>
      </c>
      <c r="L17" s="11"/>
      <c r="M17" s="54">
        <v>14</v>
      </c>
      <c r="N17" s="54" t="s">
        <v>45</v>
      </c>
      <c r="O17" s="54" t="s">
        <v>227</v>
      </c>
      <c r="P17" s="55">
        <v>0.02899305555555555</v>
      </c>
      <c r="Q17" s="53"/>
      <c r="R17" s="54">
        <v>14</v>
      </c>
      <c r="S17" s="54" t="s">
        <v>50</v>
      </c>
      <c r="T17" s="55">
        <v>0.15462962962962962</v>
      </c>
    </row>
    <row r="18" spans="2:20" ht="15">
      <c r="B18" s="61">
        <v>27</v>
      </c>
      <c r="C18" s="65">
        <v>0.14982638888888888</v>
      </c>
      <c r="E18" s="79">
        <v>15</v>
      </c>
      <c r="F18" s="18" t="str">
        <f>'LEG A'!F18</f>
        <v>WREAKE MEN</v>
      </c>
      <c r="G18" s="29" t="s">
        <v>239</v>
      </c>
      <c r="H18" s="19">
        <f>IF('LEG D'!I18&lt;'LEG D'!H2,'LEG D'!I18,'LEG D'!H2)</f>
        <v>0.11936342592592593</v>
      </c>
      <c r="I18" s="35">
        <f>VLOOKUP(E4:E43,$B4:$C43,2,FALSE)</f>
        <v>0.14754629629629631</v>
      </c>
      <c r="J18" s="8">
        <f t="shared" si="0"/>
        <v>0.028182870370370386</v>
      </c>
      <c r="K18" s="19">
        <f>'LEG D'!K18+J18</f>
        <v>0.15528935185185183</v>
      </c>
      <c r="L18" s="11"/>
      <c r="M18" s="54">
        <v>15</v>
      </c>
      <c r="N18" s="54" t="s">
        <v>57</v>
      </c>
      <c r="O18" s="54" t="s">
        <v>240</v>
      </c>
      <c r="P18" s="55">
        <v>0.029375000000000012</v>
      </c>
      <c r="Q18" s="53"/>
      <c r="R18" s="54">
        <v>15</v>
      </c>
      <c r="S18" s="54" t="s">
        <v>43</v>
      </c>
      <c r="T18" s="55">
        <v>0.15528935185185183</v>
      </c>
    </row>
    <row r="19" spans="2:20" ht="15">
      <c r="B19" s="61">
        <v>34</v>
      </c>
      <c r="C19" s="65">
        <v>0.1504050925925926</v>
      </c>
      <c r="E19" s="79">
        <v>16</v>
      </c>
      <c r="F19" s="18" t="str">
        <f>'LEG A'!F19</f>
        <v>WREAKE MIXED A</v>
      </c>
      <c r="G19" s="29" t="s">
        <v>240</v>
      </c>
      <c r="H19" s="19">
        <f>IF('LEG D'!I19&lt;'LEG D'!H2,'LEG D'!I19,'LEG D'!H2)</f>
        <v>0.11861111111111111</v>
      </c>
      <c r="I19" s="35">
        <f>VLOOKUP(E4:E43,$B4:$C43,2,FALSE)</f>
        <v>0.14798611111111112</v>
      </c>
      <c r="J19" s="8">
        <f t="shared" si="0"/>
        <v>0.029375000000000012</v>
      </c>
      <c r="K19" s="19">
        <f>'LEG D'!K19+J19</f>
        <v>0.15240740740740744</v>
      </c>
      <c r="L19" s="11"/>
      <c r="M19" s="54">
        <v>16</v>
      </c>
      <c r="N19" s="54" t="s">
        <v>53</v>
      </c>
      <c r="O19" s="54" t="s">
        <v>235</v>
      </c>
      <c r="P19" s="55">
        <v>0.0295023148148148</v>
      </c>
      <c r="Q19" s="53"/>
      <c r="R19" s="54">
        <v>16</v>
      </c>
      <c r="S19" s="54" t="s">
        <v>67</v>
      </c>
      <c r="T19" s="55">
        <v>0.15578703703703706</v>
      </c>
    </row>
    <row r="20" spans="2:20" ht="15">
      <c r="B20" s="61">
        <v>19</v>
      </c>
      <c r="C20" s="65">
        <v>0.1506597222222222</v>
      </c>
      <c r="E20" s="79">
        <v>17</v>
      </c>
      <c r="F20" s="18" t="str">
        <f>'LEG A'!F20</f>
        <v>WREAKE MIXED B</v>
      </c>
      <c r="G20" s="29" t="s">
        <v>241</v>
      </c>
      <c r="H20" s="19">
        <f>IF('LEG D'!I20&lt;'LEG D'!H2,'LEG D'!I20,'LEG D'!H2)</f>
        <v>0.1332523148148148</v>
      </c>
      <c r="I20" s="35">
        <f>VLOOKUP(E4:E43,$B4:$C43,2,FALSE)</f>
        <v>0.17858796296296298</v>
      </c>
      <c r="J20" s="8">
        <f t="shared" si="0"/>
        <v>0.04533564814814817</v>
      </c>
      <c r="K20" s="19">
        <f>'LEG D'!K20+J20</f>
        <v>0.18930555555555556</v>
      </c>
      <c r="L20" s="11"/>
      <c r="M20" s="54">
        <v>17</v>
      </c>
      <c r="N20" s="54" t="s">
        <v>50</v>
      </c>
      <c r="O20" s="54" t="s">
        <v>232</v>
      </c>
      <c r="P20" s="55">
        <v>0.03041666666666666</v>
      </c>
      <c r="Q20" s="53"/>
      <c r="R20" s="54">
        <v>17</v>
      </c>
      <c r="S20" s="54" t="s">
        <v>54</v>
      </c>
      <c r="T20" s="55">
        <v>0.15674768518518523</v>
      </c>
    </row>
    <row r="21" spans="2:20" ht="15">
      <c r="B21" s="61">
        <v>8</v>
      </c>
      <c r="C21" s="65">
        <v>0.15112268518518518</v>
      </c>
      <c r="E21" s="79">
        <v>18</v>
      </c>
      <c r="F21" s="18" t="str">
        <f>'LEG A'!F21</f>
        <v>FLECKNY KIBWRTH MIX</v>
      </c>
      <c r="G21" s="29" t="s">
        <v>242</v>
      </c>
      <c r="H21" s="19">
        <f>IF('LEG D'!I21&lt;'LEG D'!H2,'LEG D'!I21,'LEG D'!H2)</f>
        <v>0.11756944444444445</v>
      </c>
      <c r="I21" s="35">
        <f>VLOOKUP(E4:E43,$B4:$C43,2,FALSE)</f>
        <v>0.14388888888888887</v>
      </c>
      <c r="J21" s="8">
        <f t="shared" si="0"/>
        <v>0.026319444444444423</v>
      </c>
      <c r="K21" s="19">
        <f>'LEG D'!K21+J21</f>
        <v>0.15284722222222222</v>
      </c>
      <c r="L21" s="11"/>
      <c r="M21" s="54">
        <v>18</v>
      </c>
      <c r="N21" s="54" t="s">
        <v>56</v>
      </c>
      <c r="O21" s="54" t="s">
        <v>238</v>
      </c>
      <c r="P21" s="55">
        <v>0.030451388888888903</v>
      </c>
      <c r="Q21" s="53"/>
      <c r="R21" s="54">
        <v>18</v>
      </c>
      <c r="S21" s="54" t="s">
        <v>70</v>
      </c>
      <c r="T21" s="55">
        <v>0.15763888888888888</v>
      </c>
    </row>
    <row r="22" spans="2:20" ht="15">
      <c r="B22" s="61">
        <v>32</v>
      </c>
      <c r="C22" s="65">
        <v>0.15197916666666667</v>
      </c>
      <c r="E22" s="79">
        <v>19</v>
      </c>
      <c r="F22" s="18" t="str">
        <f>'LEG A'!F22</f>
        <v>WEST END MIXED A</v>
      </c>
      <c r="G22" s="29" t="s">
        <v>243</v>
      </c>
      <c r="H22" s="19">
        <f>IF('LEG D'!I22&lt;'LEG D'!H2,'LEG D'!I22,'LEG D'!H2)</f>
        <v>0.12293981481481481</v>
      </c>
      <c r="I22" s="35">
        <f>VLOOKUP(E4:E43,$B4:$C43,2,FALSE)</f>
        <v>0.1506597222222222</v>
      </c>
      <c r="J22" s="8">
        <f t="shared" si="0"/>
        <v>0.0277199074074074</v>
      </c>
      <c r="K22" s="19">
        <f>'LEG D'!K22+J22</f>
        <v>0.15172453703703703</v>
      </c>
      <c r="L22" s="11"/>
      <c r="M22" s="54">
        <v>19</v>
      </c>
      <c r="N22" s="54" t="s">
        <v>54</v>
      </c>
      <c r="O22" s="54" t="s">
        <v>236</v>
      </c>
      <c r="P22" s="55">
        <v>0.030694444444444455</v>
      </c>
      <c r="Q22" s="53"/>
      <c r="R22" s="54">
        <v>19</v>
      </c>
      <c r="S22" s="54" t="s">
        <v>56</v>
      </c>
      <c r="T22" s="55">
        <v>0.15791666666666668</v>
      </c>
    </row>
    <row r="23" spans="2:20" ht="15">
      <c r="B23" s="61">
        <v>11</v>
      </c>
      <c r="C23" s="65">
        <v>0.15241898148148147</v>
      </c>
      <c r="E23" s="79">
        <v>20</v>
      </c>
      <c r="F23" s="18" t="str">
        <f>'LEG A'!F23</f>
        <v>WEST END MIXED B</v>
      </c>
      <c r="G23" s="29" t="s">
        <v>244</v>
      </c>
      <c r="H23" s="19">
        <f>IF('LEG D'!I23&lt;'LEG D'!H2,'LEG D'!I23,'LEG D'!H2)</f>
        <v>0.12818287037037038</v>
      </c>
      <c r="I23" s="35">
        <f>VLOOKUP(E4:E43,$B4:$C43,2,FALSE)</f>
        <v>0.1600925925925926</v>
      </c>
      <c r="J23" s="8">
        <f t="shared" si="0"/>
        <v>0.031909722222222214</v>
      </c>
      <c r="K23" s="19">
        <f>'LEG D'!K23+J23</f>
        <v>0.16804398148148147</v>
      </c>
      <c r="L23" s="11"/>
      <c r="M23" s="54">
        <v>20</v>
      </c>
      <c r="N23" s="54" t="s">
        <v>64</v>
      </c>
      <c r="O23" s="54" t="s">
        <v>248</v>
      </c>
      <c r="P23" s="55">
        <v>0.031585648148148154</v>
      </c>
      <c r="Q23" s="53"/>
      <c r="R23" s="54">
        <v>20</v>
      </c>
      <c r="S23" s="54" t="s">
        <v>53</v>
      </c>
      <c r="T23" s="55">
        <v>0.15825231481481483</v>
      </c>
    </row>
    <row r="24" spans="2:20" ht="15">
      <c r="B24" s="61">
        <v>12</v>
      </c>
      <c r="C24" s="65">
        <v>0.15329861111111112</v>
      </c>
      <c r="E24" s="79">
        <v>21</v>
      </c>
      <c r="F24" s="18" t="str">
        <f>'LEG A'!F24</f>
        <v>HUNCOTE MEN A</v>
      </c>
      <c r="G24" s="29" t="s">
        <v>245</v>
      </c>
      <c r="H24" s="19">
        <f>IF('LEG D'!I24&lt;'LEG D'!H2,'LEG D'!I24,'LEG D'!H2)</f>
        <v>0.10873842592592593</v>
      </c>
      <c r="I24" s="35">
        <f>VLOOKUP(E4:E43,$B4:$C43,2,FALSE)</f>
        <v>0.13547453703703705</v>
      </c>
      <c r="J24" s="8">
        <f t="shared" si="0"/>
        <v>0.026736111111111113</v>
      </c>
      <c r="K24" s="19">
        <f>'LEG D'!K24+J24</f>
        <v>0.13547453703703705</v>
      </c>
      <c r="L24" s="11"/>
      <c r="M24" s="54">
        <v>21</v>
      </c>
      <c r="N24" s="54" t="s">
        <v>60</v>
      </c>
      <c r="O24" s="54" t="s">
        <v>244</v>
      </c>
      <c r="P24" s="55">
        <v>0.031909722222222214</v>
      </c>
      <c r="Q24" s="53"/>
      <c r="R24" s="54">
        <v>21</v>
      </c>
      <c r="S24" s="54" t="s">
        <v>72</v>
      </c>
      <c r="T24" s="55">
        <v>0.15863425925925928</v>
      </c>
    </row>
    <row r="25" spans="2:20" ht="15">
      <c r="B25" s="61">
        <v>13</v>
      </c>
      <c r="C25" s="65">
        <v>0.15512731481481482</v>
      </c>
      <c r="E25" s="79">
        <v>22</v>
      </c>
      <c r="F25" s="18" t="str">
        <f>'LEG A'!F25</f>
        <v>HUNCOTE MEN B</v>
      </c>
      <c r="G25" s="29" t="s">
        <v>246</v>
      </c>
      <c r="H25" s="19">
        <f>IF('LEG D'!I25&lt;'LEG D'!H2,'LEG D'!I25,'LEG D'!H2)</f>
        <v>0.11802083333333334</v>
      </c>
      <c r="I25" s="35">
        <f>VLOOKUP(E4:E43,$B4:$C43,2,FALSE)</f>
        <v>0.14538194444444444</v>
      </c>
      <c r="J25" s="8">
        <f t="shared" si="0"/>
        <v>0.0273611111111111</v>
      </c>
      <c r="K25" s="19">
        <f>'LEG D'!K25+J25</f>
        <v>0.15002314814814816</v>
      </c>
      <c r="L25" s="11"/>
      <c r="M25" s="54">
        <v>22</v>
      </c>
      <c r="N25" s="54" t="s">
        <v>63</v>
      </c>
      <c r="O25" s="54" t="s">
        <v>247</v>
      </c>
      <c r="P25" s="55">
        <v>0.032222222222222235</v>
      </c>
      <c r="Q25" s="53"/>
      <c r="R25" s="54">
        <v>22</v>
      </c>
      <c r="S25" s="54" t="s">
        <v>71</v>
      </c>
      <c r="T25" s="55">
        <v>0.1622685185185185</v>
      </c>
    </row>
    <row r="26" spans="2:20" ht="15">
      <c r="B26" s="61">
        <v>9</v>
      </c>
      <c r="C26" s="65">
        <v>0.15585648148148148</v>
      </c>
      <c r="E26" s="79">
        <v>23</v>
      </c>
      <c r="F26" s="18" t="str">
        <f>'LEG A'!F26</f>
        <v>HUNCOTE LADIES</v>
      </c>
      <c r="G26" s="29" t="s">
        <v>247</v>
      </c>
      <c r="H26" s="19">
        <f>IF('LEG D'!I26&lt;'LEG D'!H2,'LEG D'!I26,'LEG D'!H2)</f>
        <v>0.12662037037037036</v>
      </c>
      <c r="I26" s="35">
        <f>VLOOKUP(E4:E43,$B4:$C43,2,FALSE)</f>
        <v>0.1588425925925926</v>
      </c>
      <c r="J26" s="8">
        <f t="shared" si="0"/>
        <v>0.032222222222222235</v>
      </c>
      <c r="K26" s="19">
        <f>'LEG D'!K26+J26</f>
        <v>0.16809027777777777</v>
      </c>
      <c r="L26" s="11"/>
      <c r="M26" s="54">
        <v>23</v>
      </c>
      <c r="N26" s="54" t="s">
        <v>70</v>
      </c>
      <c r="O26" s="54" t="s">
        <v>254</v>
      </c>
      <c r="P26" s="55">
        <v>0.03335648148148147</v>
      </c>
      <c r="Q26" s="53"/>
      <c r="R26" s="54">
        <v>23</v>
      </c>
      <c r="S26" s="54" t="s">
        <v>47</v>
      </c>
      <c r="T26" s="55">
        <v>0.16513888888888886</v>
      </c>
    </row>
    <row r="27" spans="2:20" ht="15">
      <c r="B27" s="61">
        <v>30</v>
      </c>
      <c r="C27" s="65">
        <v>0.15590277777777778</v>
      </c>
      <c r="E27" s="79">
        <v>24</v>
      </c>
      <c r="F27" s="18" t="str">
        <f>'LEG A'!F27</f>
        <v>BIRSTALL MEN</v>
      </c>
      <c r="G27" s="29" t="s">
        <v>248</v>
      </c>
      <c r="H27" s="19">
        <f>IF('LEG D'!I27&lt;'LEG D'!H2,'LEG D'!I27,'LEG D'!H2)</f>
        <v>0.11693287037037037</v>
      </c>
      <c r="I27" s="35">
        <f>VLOOKUP(E4:E43,$B4:$C43,2,FALSE)</f>
        <v>0.14851851851851852</v>
      </c>
      <c r="J27" s="8">
        <f t="shared" si="0"/>
        <v>0.031585648148148154</v>
      </c>
      <c r="K27" s="19">
        <f>'LEG D'!K27+J27</f>
        <v>0.14894675925925926</v>
      </c>
      <c r="L27" s="11"/>
      <c r="M27" s="54">
        <v>24</v>
      </c>
      <c r="N27" s="54" t="s">
        <v>47</v>
      </c>
      <c r="O27" s="54" t="s">
        <v>229</v>
      </c>
      <c r="P27" s="55">
        <v>0.033506944444444436</v>
      </c>
      <c r="Q27" s="53"/>
      <c r="R27" s="54">
        <v>24</v>
      </c>
      <c r="S27" s="54" t="s">
        <v>65</v>
      </c>
      <c r="T27" s="55">
        <v>0.16792824074074073</v>
      </c>
    </row>
    <row r="28" spans="2:20" ht="15">
      <c r="B28" s="61">
        <v>31</v>
      </c>
      <c r="C28" s="65">
        <v>0.15699074074074074</v>
      </c>
      <c r="E28" s="79">
        <v>25</v>
      </c>
      <c r="F28" s="18" t="str">
        <f>'LEG A'!F28</f>
        <v>BIRSTALL LADIES</v>
      </c>
      <c r="G28" s="29" t="s">
        <v>249</v>
      </c>
      <c r="H28" s="19">
        <f>IF('LEG D'!I28&lt;'LEG D'!H2,'LEG D'!I28,'LEG D'!H2)</f>
        <v>0.12310185185185185</v>
      </c>
      <c r="I28" s="35">
        <f>VLOOKUP(E4:E43,$B4:$C43,2,FALSE)</f>
        <v>0.15746527777777777</v>
      </c>
      <c r="J28" s="8">
        <f t="shared" si="0"/>
        <v>0.03436342592592592</v>
      </c>
      <c r="K28" s="19">
        <f>'LEG D'!K28+J28</f>
        <v>0.16792824074074073</v>
      </c>
      <c r="L28" s="11"/>
      <c r="M28" s="54">
        <v>25</v>
      </c>
      <c r="N28" s="54" t="s">
        <v>55</v>
      </c>
      <c r="O28" s="54" t="s">
        <v>237</v>
      </c>
      <c r="P28" s="55">
        <v>0.03386574074074074</v>
      </c>
      <c r="Q28" s="53"/>
      <c r="R28" s="54">
        <v>25</v>
      </c>
      <c r="S28" s="54" t="s">
        <v>60</v>
      </c>
      <c r="T28" s="55">
        <v>0.16804398148148147</v>
      </c>
    </row>
    <row r="29" spans="2:20" ht="15">
      <c r="B29" s="61">
        <v>5</v>
      </c>
      <c r="C29" s="65">
        <v>0.15733796296296296</v>
      </c>
      <c r="E29" s="79">
        <v>26</v>
      </c>
      <c r="F29" s="18" t="str">
        <f>'LEG A'!F29</f>
        <v>BIRSTALL MIXED</v>
      </c>
      <c r="G29" s="29" t="s">
        <v>250</v>
      </c>
      <c r="H29" s="19">
        <f>IF('LEG D'!I29&lt;'LEG D'!H2,'LEG D'!I29,'LEG D'!H2)</f>
        <v>0.1277662037037037</v>
      </c>
      <c r="I29" s="35">
        <f>VLOOKUP(E4:E43,$B4:$C43,2,FALSE)</f>
        <v>0.1680324074074074</v>
      </c>
      <c r="J29" s="8">
        <f t="shared" si="0"/>
        <v>0.04026620370370371</v>
      </c>
      <c r="K29" s="19">
        <f>'LEG D'!K29+J29</f>
        <v>0.17324074074074075</v>
      </c>
      <c r="L29" s="11"/>
      <c r="M29" s="54">
        <v>26</v>
      </c>
      <c r="N29" s="54" t="s">
        <v>74</v>
      </c>
      <c r="O29" s="54" t="s">
        <v>258</v>
      </c>
      <c r="P29" s="55">
        <v>0.03427083333333335</v>
      </c>
      <c r="Q29" s="53"/>
      <c r="R29" s="54">
        <v>26</v>
      </c>
      <c r="S29" s="54" t="s">
        <v>63</v>
      </c>
      <c r="T29" s="55">
        <v>0.16809027777777777</v>
      </c>
    </row>
    <row r="30" spans="2:20" ht="15">
      <c r="B30" s="61">
        <v>25</v>
      </c>
      <c r="C30" s="65">
        <v>0.15746527777777777</v>
      </c>
      <c r="E30" s="79">
        <v>27</v>
      </c>
      <c r="F30" s="18" t="str">
        <f>'LEG A'!F30</f>
        <v>DESFORD MEN</v>
      </c>
      <c r="G30" s="29" t="s">
        <v>251</v>
      </c>
      <c r="H30" s="19">
        <f>IF('LEG D'!I30&lt;'LEG D'!H2,'LEG D'!I30,'LEG D'!H2)</f>
        <v>0.12086805555555556</v>
      </c>
      <c r="I30" s="35">
        <f>VLOOKUP(E4:E43,$B4:$C43,2,FALSE)</f>
        <v>0.14982638888888888</v>
      </c>
      <c r="J30" s="8">
        <f t="shared" si="0"/>
        <v>0.028958333333333322</v>
      </c>
      <c r="K30" s="19">
        <f>'LEG D'!K30+J30</f>
        <v>0.15578703703703706</v>
      </c>
      <c r="L30" s="11"/>
      <c r="M30" s="54">
        <v>27</v>
      </c>
      <c r="N30" s="54" t="s">
        <v>65</v>
      </c>
      <c r="O30" s="54" t="s">
        <v>249</v>
      </c>
      <c r="P30" s="55">
        <v>0.03436342592592592</v>
      </c>
      <c r="Q30" s="53"/>
      <c r="R30" s="54">
        <v>27</v>
      </c>
      <c r="S30" s="54" t="s">
        <v>55</v>
      </c>
      <c r="T30" s="55">
        <v>0.16894675925925923</v>
      </c>
    </row>
    <row r="31" spans="2:20" ht="15">
      <c r="B31" s="61">
        <v>23</v>
      </c>
      <c r="C31" s="65">
        <v>0.1588425925925926</v>
      </c>
      <c r="E31" s="79">
        <v>28</v>
      </c>
      <c r="F31" s="18" t="str">
        <f>'LEG A'!F31</f>
        <v>DESFORD MIXED</v>
      </c>
      <c r="G31" s="29" t="s">
        <v>252</v>
      </c>
      <c r="H31" s="19">
        <v>0.1332523148148148</v>
      </c>
      <c r="I31" s="35">
        <f>VLOOKUP(E4:E43,$B4:$C43,2,FALSE)</f>
        <v>0.17762731481481484</v>
      </c>
      <c r="J31" s="8">
        <f t="shared" si="0"/>
        <v>0.044375000000000026</v>
      </c>
      <c r="K31" s="19">
        <f>'LEG D'!K31+J31</f>
        <v>0.19707175925925927</v>
      </c>
      <c r="L31" s="11"/>
      <c r="M31" s="54">
        <v>28</v>
      </c>
      <c r="N31" s="54" t="s">
        <v>51</v>
      </c>
      <c r="O31" s="54" t="s">
        <v>233</v>
      </c>
      <c r="P31" s="55">
        <v>0.034895833333333334</v>
      </c>
      <c r="Q31" s="53"/>
      <c r="R31" s="54">
        <v>28</v>
      </c>
      <c r="S31" s="54" t="s">
        <v>51</v>
      </c>
      <c r="T31" s="55">
        <v>0.17300925925925925</v>
      </c>
    </row>
    <row r="32" spans="2:20" ht="15">
      <c r="B32" s="62">
        <v>20</v>
      </c>
      <c r="C32" s="65">
        <v>0.1600925925925926</v>
      </c>
      <c r="E32" s="79">
        <v>29</v>
      </c>
      <c r="F32" s="18" t="str">
        <f>'LEG A'!F32</f>
        <v>LEICESTER TRI MEN A</v>
      </c>
      <c r="G32" s="29" t="s">
        <v>253</v>
      </c>
      <c r="H32" s="19">
        <f>IF('LEG D'!I32&lt;'LEG D'!H2,'LEG D'!I32,'LEG D'!H2)</f>
        <v>0.10922453703703704</v>
      </c>
      <c r="I32" s="35">
        <f>VLOOKUP(E4:E43,$B4:$C43,2,FALSE)</f>
        <v>0.13598379629629628</v>
      </c>
      <c r="J32" s="8">
        <f t="shared" si="0"/>
        <v>0.026759259259259247</v>
      </c>
      <c r="K32" s="19">
        <f>'LEG D'!K32+J32</f>
        <v>0.13598379629629628</v>
      </c>
      <c r="L32" s="11"/>
      <c r="M32" s="54">
        <v>29</v>
      </c>
      <c r="N32" s="54" t="s">
        <v>71</v>
      </c>
      <c r="O32" s="54" t="s">
        <v>255</v>
      </c>
      <c r="P32" s="55">
        <v>0.03585648148148149</v>
      </c>
      <c r="R32" s="54">
        <v>29</v>
      </c>
      <c r="S32" s="54" t="s">
        <v>66</v>
      </c>
      <c r="T32" s="55">
        <v>0.17324074074074075</v>
      </c>
    </row>
    <row r="33" spans="2:20" ht="15">
      <c r="B33" s="62">
        <v>6</v>
      </c>
      <c r="C33" s="65">
        <v>0.16425925925925924</v>
      </c>
      <c r="E33" s="79">
        <v>30</v>
      </c>
      <c r="F33" s="18" t="str">
        <f>'LEG A'!F33</f>
        <v>LEICESTER TRI MEN B</v>
      </c>
      <c r="G33" s="29" t="s">
        <v>254</v>
      </c>
      <c r="H33" s="19">
        <f>IF('LEG D'!I33&lt;'LEG D'!H2,'LEG D'!I33,'LEG D'!H2)</f>
        <v>0.1225462962962963</v>
      </c>
      <c r="I33" s="35">
        <f>VLOOKUP(E4:E43,$B4:$C43,2,FALSE)</f>
        <v>0.15590277777777778</v>
      </c>
      <c r="J33" s="8">
        <f t="shared" si="0"/>
        <v>0.03335648148148147</v>
      </c>
      <c r="K33" s="19">
        <f>'LEG D'!K33+J33</f>
        <v>0.15763888888888888</v>
      </c>
      <c r="L33" s="11"/>
      <c r="M33" s="54">
        <v>30</v>
      </c>
      <c r="N33" s="54" t="s">
        <v>48</v>
      </c>
      <c r="O33" s="54" t="s">
        <v>230</v>
      </c>
      <c r="P33" s="55">
        <v>0.038553240740740735</v>
      </c>
      <c r="R33" s="54">
        <v>30</v>
      </c>
      <c r="S33" s="54" t="s">
        <v>74</v>
      </c>
      <c r="T33" s="55">
        <v>0.17541666666666667</v>
      </c>
    </row>
    <row r="34" spans="2:20" ht="15">
      <c r="B34" s="62">
        <v>26</v>
      </c>
      <c r="C34" s="65">
        <v>0.1680324074074074</v>
      </c>
      <c r="E34" s="79">
        <v>31</v>
      </c>
      <c r="F34" s="18" t="str">
        <f>'LEG A'!F34</f>
        <v>LEICESTER TRI LADIES</v>
      </c>
      <c r="G34" s="29" t="s">
        <v>255</v>
      </c>
      <c r="H34" s="19">
        <f>IF('LEG D'!I34&lt;'LEG D'!H2,'LEG D'!I34,'LEG D'!H2)</f>
        <v>0.12113425925925925</v>
      </c>
      <c r="I34" s="35">
        <f>VLOOKUP(E4:E43,$B4:$C43,2,FALSE)</f>
        <v>0.15699074074074074</v>
      </c>
      <c r="J34" s="8">
        <f t="shared" si="0"/>
        <v>0.03585648148148149</v>
      </c>
      <c r="K34" s="19">
        <f>'LEG D'!K34+J34</f>
        <v>0.1622685185185185</v>
      </c>
      <c r="L34" s="11"/>
      <c r="M34" s="54">
        <v>31</v>
      </c>
      <c r="N34" s="54" t="s">
        <v>44</v>
      </c>
      <c r="O34" s="54" t="s">
        <v>506</v>
      </c>
      <c r="P34" s="55">
        <v>0.03868055555555555</v>
      </c>
      <c r="R34" s="54">
        <v>31</v>
      </c>
      <c r="S34" s="54" t="s">
        <v>48</v>
      </c>
      <c r="T34" s="55">
        <v>0.18393518518518517</v>
      </c>
    </row>
    <row r="35" spans="2:20" ht="15">
      <c r="B35" s="62">
        <v>2</v>
      </c>
      <c r="C35" s="65">
        <v>0.16826388888888888</v>
      </c>
      <c r="E35" s="79">
        <v>32</v>
      </c>
      <c r="F35" s="18" t="str">
        <f>'LEG A'!F35</f>
        <v>STILTO STRIDERS MIXED</v>
      </c>
      <c r="G35" s="29" t="s">
        <v>256</v>
      </c>
      <c r="H35" s="19">
        <f>IF('LEG D'!I35&lt;'LEG D'!H2,'LEG D'!I35,'LEG D'!H2)</f>
        <v>0.12347222222222222</v>
      </c>
      <c r="I35" s="35">
        <f>VLOOKUP(E4:E43,$B4:$C43,2,FALSE)</f>
        <v>0.15197916666666667</v>
      </c>
      <c r="J35" s="8">
        <f t="shared" si="0"/>
        <v>0.028506944444444446</v>
      </c>
      <c r="K35" s="19">
        <f>'LEG D'!K35+J35</f>
        <v>0.15863425925925928</v>
      </c>
      <c r="L35" s="11"/>
      <c r="M35" s="54">
        <v>32</v>
      </c>
      <c r="N35" s="54" t="s">
        <v>66</v>
      </c>
      <c r="O35" s="54" t="s">
        <v>250</v>
      </c>
      <c r="P35" s="55">
        <v>0.04026620370370371</v>
      </c>
      <c r="R35" s="54">
        <v>32</v>
      </c>
      <c r="S35" s="54" t="s">
        <v>44</v>
      </c>
      <c r="T35" s="55">
        <v>0.18438657407407405</v>
      </c>
    </row>
    <row r="36" spans="2:20" ht="15">
      <c r="B36" s="62">
        <v>28</v>
      </c>
      <c r="C36" s="65">
        <v>0.17762731481481484</v>
      </c>
      <c r="E36" s="79">
        <v>33</v>
      </c>
      <c r="F36" s="18" t="str">
        <f>'LEG A'!F36</f>
        <v>HINCKLEY MEN</v>
      </c>
      <c r="G36" s="29" t="s">
        <v>257</v>
      </c>
      <c r="H36" s="19">
        <f>IF('LEG D'!I36&lt;'LEG D'!H2,'LEG D'!I36,'LEG D'!H2)</f>
        <v>0.11618055555555555</v>
      </c>
      <c r="I36" s="35">
        <f>VLOOKUP(E4:E43,$B4:$C43,2,FALSE)</f>
        <v>0.14087962962962963</v>
      </c>
      <c r="J36" s="8">
        <f t="shared" si="0"/>
        <v>0.02469907407407408</v>
      </c>
      <c r="K36" s="19">
        <f>'LEG D'!K36+J36</f>
        <v>0.14087962962962963</v>
      </c>
      <c r="L36" s="11"/>
      <c r="M36" s="54">
        <v>33</v>
      </c>
      <c r="N36" s="54" t="s">
        <v>68</v>
      </c>
      <c r="O36" s="54" t="s">
        <v>252</v>
      </c>
      <c r="P36" s="55">
        <v>0.044375000000000026</v>
      </c>
      <c r="R36" s="54">
        <v>33</v>
      </c>
      <c r="S36" s="54" t="s">
        <v>58</v>
      </c>
      <c r="T36" s="55">
        <v>0.18930555555555556</v>
      </c>
    </row>
    <row r="37" spans="2:20" ht="15">
      <c r="B37" s="62">
        <v>17</v>
      </c>
      <c r="C37" s="65">
        <v>0.17858796296296298</v>
      </c>
      <c r="E37" s="79">
        <v>34</v>
      </c>
      <c r="F37" s="18" t="str">
        <f>'LEG A'!F37</f>
        <v>HINCKLEY MIXED</v>
      </c>
      <c r="G37" s="29" t="s">
        <v>258</v>
      </c>
      <c r="H37" s="19">
        <f>IF('LEG D'!I37&lt;'LEG D'!H2,'LEG D'!I37,'LEG D'!H2)</f>
        <v>0.11613425925925926</v>
      </c>
      <c r="I37" s="35">
        <f>VLOOKUP(E4:E43,$B4:$C43,2,FALSE)</f>
        <v>0.1504050925925926</v>
      </c>
      <c r="J37" s="8">
        <f t="shared" si="0"/>
        <v>0.03427083333333335</v>
      </c>
      <c r="K37" s="19">
        <f>'LEG D'!K37+J37</f>
        <v>0.17541666666666667</v>
      </c>
      <c r="L37" s="11"/>
      <c r="M37" s="54">
        <v>34</v>
      </c>
      <c r="N37" s="54" t="s">
        <v>58</v>
      </c>
      <c r="O37" s="54" t="s">
        <v>241</v>
      </c>
      <c r="P37" s="55">
        <v>0.04533564814814817</v>
      </c>
      <c r="R37" s="54">
        <v>34</v>
      </c>
      <c r="S37" s="54" t="s">
        <v>68</v>
      </c>
      <c r="T37" s="55">
        <v>0.19707175925925927</v>
      </c>
    </row>
    <row r="38" spans="2:20" ht="15">
      <c r="B38" s="62"/>
      <c r="C38" s="65"/>
      <c r="E38" s="79"/>
      <c r="F38" s="18">
        <f>'LEG A'!F38</f>
        <v>0</v>
      </c>
      <c r="G38" s="29"/>
      <c r="H38" s="19" t="e">
        <f>IF('LEG D'!I38&lt;'LEG D'!H2,'LEG D'!I38,'LEG D'!H2)</f>
        <v>#N/A</v>
      </c>
      <c r="I38" s="35" t="e">
        <f>VLOOKUP(E4:E43,$B4:$C43,2,FALSE)</f>
        <v>#N/A</v>
      </c>
      <c r="J38" s="8" t="e">
        <f t="shared" si="0"/>
        <v>#N/A</v>
      </c>
      <c r="K38" s="19" t="e">
        <f>'LEG D'!K38+J38</f>
        <v>#N/A</v>
      </c>
      <c r="L38" s="11"/>
      <c r="M38" s="54">
        <v>35</v>
      </c>
      <c r="N38" s="54">
        <v>0</v>
      </c>
      <c r="O38" s="54"/>
      <c r="P38" s="55" t="e">
        <v>#N/A</v>
      </c>
      <c r="R38" s="54">
        <v>35</v>
      </c>
      <c r="S38" s="54">
        <v>0</v>
      </c>
      <c r="T38" s="55" t="e">
        <v>#N/A</v>
      </c>
    </row>
    <row r="39" spans="2:20" ht="15">
      <c r="B39" s="62"/>
      <c r="C39" s="65"/>
      <c r="E39" s="79"/>
      <c r="F39" s="18">
        <f>'LEG A'!F39</f>
        <v>0</v>
      </c>
      <c r="G39" s="29"/>
      <c r="H39" s="19" t="e">
        <f>IF('LEG D'!I39&lt;'LEG D'!H2,'LEG D'!I39,'LEG D'!H2)</f>
        <v>#N/A</v>
      </c>
      <c r="I39" s="35" t="e">
        <f>VLOOKUP(E4:E43,$B4:$C43,2,FALSE)</f>
        <v>#N/A</v>
      </c>
      <c r="J39" s="8" t="e">
        <f t="shared" si="0"/>
        <v>#N/A</v>
      </c>
      <c r="K39" s="19" t="e">
        <f>'LEG D'!K39+J39</f>
        <v>#N/A</v>
      </c>
      <c r="L39" s="11"/>
      <c r="M39" s="54">
        <v>36</v>
      </c>
      <c r="N39" s="54">
        <v>0</v>
      </c>
      <c r="O39" s="54"/>
      <c r="P39" s="55" t="e">
        <v>#N/A</v>
      </c>
      <c r="R39" s="54">
        <v>36</v>
      </c>
      <c r="S39" s="54">
        <v>0</v>
      </c>
      <c r="T39" s="55" t="e">
        <v>#N/A</v>
      </c>
    </row>
    <row r="40" spans="2:20" ht="15">
      <c r="B40" s="62"/>
      <c r="C40" s="65"/>
      <c r="E40" s="79"/>
      <c r="F40" s="18">
        <f>'LEG A'!F40</f>
        <v>0</v>
      </c>
      <c r="G40" s="29"/>
      <c r="H40" s="19" t="e">
        <f>IF('LEG D'!I40&lt;'LEG D'!H2,'LEG D'!I40,'LEG D'!H2)</f>
        <v>#N/A</v>
      </c>
      <c r="I40" s="35" t="e">
        <f>VLOOKUP(E4:E43,$B4:$C43,2,FALSE)</f>
        <v>#N/A</v>
      </c>
      <c r="J40" s="8" t="e">
        <f t="shared" si="0"/>
        <v>#N/A</v>
      </c>
      <c r="K40" s="19" t="e">
        <f>'LEG D'!K40+J40</f>
        <v>#N/A</v>
      </c>
      <c r="L40" s="11"/>
      <c r="M40" s="54">
        <v>37</v>
      </c>
      <c r="N40" s="54">
        <v>0</v>
      </c>
      <c r="O40" s="54"/>
      <c r="P40" s="55" t="e">
        <v>#N/A</v>
      </c>
      <c r="R40" s="54">
        <v>37</v>
      </c>
      <c r="S40" s="54">
        <v>0</v>
      </c>
      <c r="T40" s="55" t="e">
        <v>#N/A</v>
      </c>
    </row>
    <row r="41" spans="2:20" ht="15">
      <c r="B41" s="62"/>
      <c r="C41" s="65"/>
      <c r="E41" s="79"/>
      <c r="F41" s="18">
        <f>'LEG A'!F41</f>
        <v>0</v>
      </c>
      <c r="G41" s="29"/>
      <c r="H41" s="19" t="e">
        <f>IF('LEG D'!I41&lt;'LEG D'!H2,'LEG D'!I41,'LEG D'!H2)</f>
        <v>#N/A</v>
      </c>
      <c r="I41" s="35" t="e">
        <f>VLOOKUP(E4:E43,$B4:$C43,2,FALSE)</f>
        <v>#N/A</v>
      </c>
      <c r="J41" s="8" t="e">
        <f t="shared" si="0"/>
        <v>#N/A</v>
      </c>
      <c r="K41" s="19" t="e">
        <f>'LEG D'!K41+J41</f>
        <v>#N/A</v>
      </c>
      <c r="L41" s="11"/>
      <c r="M41" s="54">
        <v>38</v>
      </c>
      <c r="N41" s="54">
        <v>0</v>
      </c>
      <c r="O41" s="54"/>
      <c r="P41" s="55" t="e">
        <v>#N/A</v>
      </c>
      <c r="R41" s="54">
        <v>38</v>
      </c>
      <c r="S41" s="54">
        <v>0</v>
      </c>
      <c r="T41" s="55" t="e">
        <v>#N/A</v>
      </c>
    </row>
    <row r="42" spans="2:20" ht="15">
      <c r="B42" s="62"/>
      <c r="C42" s="65"/>
      <c r="E42" s="79"/>
      <c r="F42" s="18">
        <f>'LEG A'!F42</f>
        <v>0</v>
      </c>
      <c r="G42" s="29"/>
      <c r="H42" s="19" t="e">
        <f>IF('LEG D'!I42&lt;'LEG D'!H2,'LEG D'!I42,'LEG D'!H2)</f>
        <v>#N/A</v>
      </c>
      <c r="I42" s="35" t="e">
        <f>VLOOKUP(E4:E43,$B4:$C43,2,FALSE)</f>
        <v>#N/A</v>
      </c>
      <c r="J42" s="8" t="e">
        <f t="shared" si="0"/>
        <v>#N/A</v>
      </c>
      <c r="K42" s="19" t="e">
        <f>'LEG D'!K42+J42</f>
        <v>#N/A</v>
      </c>
      <c r="L42" s="11"/>
      <c r="M42" s="54">
        <v>39</v>
      </c>
      <c r="N42" s="54">
        <v>0</v>
      </c>
      <c r="O42" s="54"/>
      <c r="P42" s="55" t="e">
        <v>#N/A</v>
      </c>
      <c r="R42" s="54">
        <v>39</v>
      </c>
      <c r="S42" s="54">
        <v>0</v>
      </c>
      <c r="T42" s="55" t="e">
        <v>#N/A</v>
      </c>
    </row>
    <row r="43" spans="2:20" ht="15">
      <c r="B43" s="62"/>
      <c r="C43" s="65"/>
      <c r="E43" s="79"/>
      <c r="F43" s="18">
        <f>'LEG A'!F43</f>
        <v>0</v>
      </c>
      <c r="G43" s="29"/>
      <c r="H43" s="19" t="e">
        <f>IF('LEG D'!I43&lt;'LEG D'!H2,'LEG D'!I43,'LEG D'!H2)</f>
        <v>#N/A</v>
      </c>
      <c r="I43" s="35" t="e">
        <f>VLOOKUP(E4:E43,$B4:$C43,2,FALSE)</f>
        <v>#N/A</v>
      </c>
      <c r="J43" s="8" t="e">
        <f t="shared" si="0"/>
        <v>#N/A</v>
      </c>
      <c r="K43" s="19" t="e">
        <f>'LEG D'!K43+J43</f>
        <v>#N/A</v>
      </c>
      <c r="L43" s="11"/>
      <c r="M43" s="54">
        <v>40</v>
      </c>
      <c r="N43" s="54">
        <v>0</v>
      </c>
      <c r="O43" s="54"/>
      <c r="P43" s="55" t="e">
        <v>#N/A</v>
      </c>
      <c r="R43" s="54">
        <v>40</v>
      </c>
      <c r="S43" s="54">
        <v>0</v>
      </c>
      <c r="T43" s="55" t="e">
        <v>#N/A</v>
      </c>
    </row>
    <row r="44" spans="6:12" ht="14.25">
      <c r="F44" s="11"/>
      <c r="G44" s="27"/>
      <c r="H44" s="12"/>
      <c r="I44" s="33"/>
      <c r="J44" s="12"/>
      <c r="K44" s="12"/>
      <c r="L44" s="11"/>
    </row>
    <row r="45" spans="6:12" ht="14.25">
      <c r="F45" s="11"/>
      <c r="G45" s="27"/>
      <c r="H45" s="12"/>
      <c r="I45" s="33"/>
      <c r="J45" s="12"/>
      <c r="K45" s="12"/>
      <c r="L45" s="11"/>
    </row>
    <row r="46" spans="6:12" ht="14.25">
      <c r="F46" s="11"/>
      <c r="G46" s="27"/>
      <c r="H46" s="12"/>
      <c r="I46" s="33"/>
      <c r="J46" s="12"/>
      <c r="K46" s="12"/>
      <c r="L46" s="11"/>
    </row>
    <row r="47" spans="6:12" ht="14.25">
      <c r="F47" s="11"/>
      <c r="G47" s="27"/>
      <c r="H47" s="12"/>
      <c r="I47" s="33"/>
      <c r="J47" s="12"/>
      <c r="K47" s="12"/>
      <c r="L47" s="11"/>
    </row>
    <row r="48" spans="6:12" ht="14.25">
      <c r="F48" s="11"/>
      <c r="G48" s="27"/>
      <c r="H48" s="12"/>
      <c r="I48" s="33"/>
      <c r="J48" s="12"/>
      <c r="K48" s="12"/>
      <c r="L48" s="11"/>
    </row>
    <row r="49" spans="6:12" ht="14.25">
      <c r="F49" s="11"/>
      <c r="G49" s="27"/>
      <c r="H49" s="12"/>
      <c r="I49" s="33"/>
      <c r="J49" s="12"/>
      <c r="K49" s="12"/>
      <c r="L49" s="11"/>
    </row>
    <row r="50" spans="6:12" ht="14.25">
      <c r="F50" s="11"/>
      <c r="G50" s="27"/>
      <c r="H50" s="12"/>
      <c r="I50" s="33"/>
      <c r="J50" s="12"/>
      <c r="K50" s="12"/>
      <c r="L50" s="11"/>
    </row>
    <row r="51" spans="6:12" ht="14.25">
      <c r="F51" s="11"/>
      <c r="G51" s="27"/>
      <c r="H51" s="12"/>
      <c r="I51" s="33"/>
      <c r="J51" s="12"/>
      <c r="K51" s="12"/>
      <c r="L51" s="11"/>
    </row>
    <row r="52" spans="6:12" ht="14.25">
      <c r="F52" s="11"/>
      <c r="G52" s="27"/>
      <c r="H52" s="12"/>
      <c r="I52" s="33"/>
      <c r="J52" s="12"/>
      <c r="K52" s="12"/>
      <c r="L52" s="11"/>
    </row>
    <row r="53" spans="6:12" ht="14.25">
      <c r="F53" s="11"/>
      <c r="G53" s="27"/>
      <c r="H53" s="12"/>
      <c r="I53" s="33"/>
      <c r="J53" s="12"/>
      <c r="K53" s="12"/>
      <c r="L53" s="11"/>
    </row>
  </sheetData>
  <sheetProtection sheet="1" objects="1" scenarios="1"/>
  <mergeCells count="2">
    <mergeCell ref="B2:C2"/>
    <mergeCell ref="E2:G2"/>
  </mergeCells>
  <printOptions/>
  <pageMargins left="0.5511811023622047" right="0.7480314960629921" top="0.31" bottom="0.59" header="0.24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B1:T53"/>
  <sheetViews>
    <sheetView zoomScale="65" zoomScaleNormal="65" zoomScalePageLayoutView="0" workbookViewId="0" topLeftCell="J1">
      <selection activeCell="M2" sqref="M2:T37"/>
    </sheetView>
  </sheetViews>
  <sheetFormatPr defaultColWidth="9.140625" defaultRowHeight="12.75"/>
  <cols>
    <col min="2" max="2" width="13.57421875" style="0" bestFit="1" customWidth="1"/>
    <col min="3" max="3" width="14.00390625" style="0" bestFit="1" customWidth="1"/>
    <col min="5" max="5" width="13.57421875" style="0" bestFit="1" customWidth="1"/>
    <col min="6" max="6" width="25.8515625" style="0" bestFit="1" customWidth="1"/>
    <col min="7" max="7" width="20.421875" style="26" bestFit="1" customWidth="1"/>
    <col min="8" max="8" width="16.8515625" style="0" bestFit="1" customWidth="1"/>
    <col min="9" max="9" width="13.57421875" style="26" bestFit="1" customWidth="1"/>
    <col min="10" max="10" width="13.140625" style="9" bestFit="1" customWidth="1"/>
    <col min="11" max="11" width="14.7109375" style="9" bestFit="1" customWidth="1"/>
    <col min="13" max="13" width="12.28125" style="50" bestFit="1" customWidth="1"/>
    <col min="14" max="14" width="27.28125" style="50" bestFit="1" customWidth="1"/>
    <col min="15" max="15" width="18.7109375" style="50" bestFit="1" customWidth="1"/>
    <col min="16" max="16" width="13.140625" style="50" bestFit="1" customWidth="1"/>
    <col min="17" max="17" width="2.421875" style="50" customWidth="1"/>
    <col min="18" max="18" width="14.421875" style="50" bestFit="1" customWidth="1"/>
    <col min="19" max="19" width="27.28125" style="50" bestFit="1" customWidth="1"/>
    <col min="20" max="20" width="15.7109375" style="50" bestFit="1" customWidth="1"/>
  </cols>
  <sheetData>
    <row r="1" spans="5:17" ht="15">
      <c r="E1" s="10" t="s">
        <v>16</v>
      </c>
      <c r="F1" s="10"/>
      <c r="G1" s="27"/>
      <c r="H1" s="21"/>
      <c r="I1" s="33"/>
      <c r="J1" s="12"/>
      <c r="K1" s="12"/>
      <c r="L1" s="11"/>
      <c r="M1" s="47"/>
      <c r="N1" s="47"/>
      <c r="O1" s="47"/>
      <c r="P1" s="48"/>
      <c r="Q1" s="49"/>
    </row>
    <row r="2" spans="2:18" ht="15.75">
      <c r="B2" s="95" t="s">
        <v>33</v>
      </c>
      <c r="C2" s="97"/>
      <c r="E2" s="99" t="s">
        <v>27</v>
      </c>
      <c r="F2" s="99"/>
      <c r="G2" s="99"/>
      <c r="H2" s="12" t="s">
        <v>29</v>
      </c>
      <c r="I2" s="33"/>
      <c r="J2" s="12"/>
      <c r="K2" s="12"/>
      <c r="L2" s="11"/>
      <c r="M2" s="47" t="s">
        <v>16</v>
      </c>
      <c r="N2" s="56"/>
      <c r="O2" s="56"/>
      <c r="P2" s="48"/>
      <c r="Q2" s="53"/>
      <c r="R2" s="83" t="s">
        <v>16</v>
      </c>
    </row>
    <row r="3" spans="2:20" ht="15.75">
      <c r="B3" s="60" t="s">
        <v>24</v>
      </c>
      <c r="C3" s="64" t="s">
        <v>4</v>
      </c>
      <c r="E3" s="78" t="s">
        <v>24</v>
      </c>
      <c r="F3" s="14" t="s">
        <v>0</v>
      </c>
      <c r="G3" s="28" t="s">
        <v>1</v>
      </c>
      <c r="H3" s="15" t="s">
        <v>2</v>
      </c>
      <c r="I3" s="34" t="s">
        <v>3</v>
      </c>
      <c r="J3" s="15" t="s">
        <v>4</v>
      </c>
      <c r="K3" s="15" t="s">
        <v>5</v>
      </c>
      <c r="L3" s="16"/>
      <c r="M3" s="51" t="s">
        <v>6</v>
      </c>
      <c r="N3" s="51" t="s">
        <v>0</v>
      </c>
      <c r="O3" s="51" t="s">
        <v>9</v>
      </c>
      <c r="P3" s="52" t="s">
        <v>4</v>
      </c>
      <c r="Q3" s="53"/>
      <c r="R3" s="51" t="s">
        <v>7</v>
      </c>
      <c r="S3" s="51" t="s">
        <v>0</v>
      </c>
      <c r="T3" s="52" t="s">
        <v>8</v>
      </c>
    </row>
    <row r="4" spans="2:20" ht="15">
      <c r="B4" s="61">
        <v>1</v>
      </c>
      <c r="C4" s="65">
        <v>0.16754629629629628</v>
      </c>
      <c r="E4" s="79">
        <v>1</v>
      </c>
      <c r="F4" s="18" t="str">
        <f>'LEG A'!F4</f>
        <v>CORITANIANS MEN</v>
      </c>
      <c r="G4" s="29" t="s">
        <v>81</v>
      </c>
      <c r="H4" s="19">
        <f>IF('LEG E'!I4&lt;'LEG E'!H2,'LEG E'!I4,'LEG E'!H2)</f>
        <v>0.1330324074074074</v>
      </c>
      <c r="I4" s="35">
        <f>VLOOKUP(E4:E43,$B4:$C43,2,FALSE)</f>
        <v>0.16754629629629628</v>
      </c>
      <c r="J4" s="8">
        <f>I4-H4</f>
        <v>0.03451388888888887</v>
      </c>
      <c r="K4" s="19">
        <f>'LEG E'!K4+J4</f>
        <v>0.16754629629629628</v>
      </c>
      <c r="L4" s="11"/>
      <c r="M4" s="54">
        <v>1</v>
      </c>
      <c r="N4" s="54" t="s">
        <v>52</v>
      </c>
      <c r="O4" s="54" t="s">
        <v>266</v>
      </c>
      <c r="P4" s="55">
        <v>0.03287037037037038</v>
      </c>
      <c r="Q4" s="53"/>
      <c r="R4" s="54">
        <v>1</v>
      </c>
      <c r="S4" s="54" t="s">
        <v>42</v>
      </c>
      <c r="T4" s="55">
        <v>0.16754629629629628</v>
      </c>
    </row>
    <row r="5" spans="2:20" ht="15">
      <c r="B5" s="61">
        <v>7</v>
      </c>
      <c r="C5" s="65">
        <v>0.16850694444444445</v>
      </c>
      <c r="E5" s="79">
        <v>2</v>
      </c>
      <c r="F5" s="18" t="str">
        <f>'LEG A'!F5</f>
        <v>WREAKE LADIES</v>
      </c>
      <c r="G5" s="29" t="s">
        <v>93</v>
      </c>
      <c r="H5" s="19">
        <f>IF('LEG E'!I5&lt;'LEG E'!H2,'LEG E'!I5,'LEG E'!H2)</f>
        <v>0.16826388888888888</v>
      </c>
      <c r="I5" s="35">
        <f>VLOOKUP(E4:E43,$B4:$C43,2,FALSE)</f>
        <v>0.22046296296296297</v>
      </c>
      <c r="J5" s="8">
        <f aca="true" t="shared" si="0" ref="J5:J43">I5-H5</f>
        <v>0.05219907407407409</v>
      </c>
      <c r="K5" s="19">
        <f>'LEG E'!K5+J5</f>
        <v>0.23658564814814814</v>
      </c>
      <c r="L5" s="11"/>
      <c r="M5" s="54">
        <v>2</v>
      </c>
      <c r="N5" s="54" t="s">
        <v>42</v>
      </c>
      <c r="O5" s="54" t="s">
        <v>81</v>
      </c>
      <c r="P5" s="55">
        <v>0.03451388888888887</v>
      </c>
      <c r="Q5" s="53"/>
      <c r="R5" s="54">
        <v>2</v>
      </c>
      <c r="S5" s="54" t="s">
        <v>49</v>
      </c>
      <c r="T5" s="55">
        <v>0.16850694444444445</v>
      </c>
    </row>
    <row r="6" spans="2:20" ht="15">
      <c r="B6" s="61">
        <v>21</v>
      </c>
      <c r="C6" s="65">
        <v>0.1704513888888889</v>
      </c>
      <c r="E6" s="79">
        <v>3</v>
      </c>
      <c r="F6" s="18" t="str">
        <f>'LEG A'!F6</f>
        <v>CHARNWOOD MIXED</v>
      </c>
      <c r="G6" s="29" t="s">
        <v>259</v>
      </c>
      <c r="H6" s="19">
        <f>IF('LEG E'!I6&lt;'LEG E'!H2,'LEG E'!I6,'LEG E'!H2)</f>
        <v>0.1403125</v>
      </c>
      <c r="I6" s="35">
        <f>VLOOKUP(E4:E43,$B4:$C43,2,FALSE)</f>
        <v>0.17712962962962964</v>
      </c>
      <c r="J6" s="8">
        <f t="shared" si="0"/>
        <v>0.03681712962962963</v>
      </c>
      <c r="K6" s="19">
        <f>'LEG E'!K6+J6</f>
        <v>0.17712962962962964</v>
      </c>
      <c r="L6" s="11"/>
      <c r="M6" s="54">
        <v>3</v>
      </c>
      <c r="N6" s="54" t="s">
        <v>61</v>
      </c>
      <c r="O6" s="54" t="s">
        <v>277</v>
      </c>
      <c r="P6" s="55">
        <v>0.03497685185185184</v>
      </c>
      <c r="Q6" s="53"/>
      <c r="R6" s="54">
        <v>3</v>
      </c>
      <c r="S6" s="54" t="s">
        <v>61</v>
      </c>
      <c r="T6" s="55">
        <v>0.1704513888888889</v>
      </c>
    </row>
    <row r="7" spans="2:20" ht="15">
      <c r="B7" s="61">
        <v>10</v>
      </c>
      <c r="C7" s="65">
        <v>0.17288194444444446</v>
      </c>
      <c r="E7" s="79">
        <v>4</v>
      </c>
      <c r="F7" s="18" t="str">
        <f>'LEG A'!F7</f>
        <v>SHEPSHED MEN A</v>
      </c>
      <c r="G7" s="29" t="s">
        <v>260</v>
      </c>
      <c r="H7" s="19">
        <f>IF('LEG E'!I7&lt;'LEG E'!H2,'LEG E'!I7,'LEG E'!H2)</f>
        <v>0.14439814814814814</v>
      </c>
      <c r="I7" s="35">
        <f>VLOOKUP(E4:E43,$B4:$C43,2,FALSE)</f>
        <v>0.18207175925925925</v>
      </c>
      <c r="J7" s="8">
        <f t="shared" si="0"/>
        <v>0.037673611111111116</v>
      </c>
      <c r="K7" s="19">
        <f>'LEG E'!K7+J7</f>
        <v>0.18207175925925925</v>
      </c>
      <c r="L7" s="11"/>
      <c r="M7" s="54">
        <v>4</v>
      </c>
      <c r="N7" s="54" t="s">
        <v>73</v>
      </c>
      <c r="O7" s="54" t="s">
        <v>289</v>
      </c>
      <c r="P7" s="55">
        <v>0.0352662037037037</v>
      </c>
      <c r="Q7" s="53"/>
      <c r="R7" s="54">
        <v>4</v>
      </c>
      <c r="S7" s="54" t="s">
        <v>52</v>
      </c>
      <c r="T7" s="55">
        <v>0.1728819444444445</v>
      </c>
    </row>
    <row r="8" spans="2:20" ht="15">
      <c r="B8" s="61">
        <v>29</v>
      </c>
      <c r="C8" s="65">
        <v>0.17538194444444444</v>
      </c>
      <c r="E8" s="79">
        <v>5</v>
      </c>
      <c r="F8" s="18" t="str">
        <f>'LEG A'!F8</f>
        <v>SHEPSHED MEN B</v>
      </c>
      <c r="G8" s="29" t="s">
        <v>261</v>
      </c>
      <c r="H8" s="19">
        <f>IF('LEG E'!I8&lt;'LEG E'!H2,'LEG E'!I8,'LEG E'!H2)</f>
        <v>0.15733796296296296</v>
      </c>
      <c r="I8" s="35">
        <f>VLOOKUP(E4:E43,$B4:$C43,2,FALSE)</f>
        <v>0.20304398148148148</v>
      </c>
      <c r="J8" s="8">
        <f t="shared" si="0"/>
        <v>0.04570601851851852</v>
      </c>
      <c r="K8" s="19">
        <f>'LEG E'!K8+J8</f>
        <v>0.21084490740740738</v>
      </c>
      <c r="L8" s="11"/>
      <c r="M8" s="54">
        <v>5</v>
      </c>
      <c r="N8" s="54" t="s">
        <v>57</v>
      </c>
      <c r="O8" s="54" t="s">
        <v>272</v>
      </c>
      <c r="P8" s="55">
        <v>0.036342592592592565</v>
      </c>
      <c r="Q8" s="53"/>
      <c r="R8" s="54">
        <v>5</v>
      </c>
      <c r="S8" s="54" t="s">
        <v>69</v>
      </c>
      <c r="T8" s="55">
        <v>0.17538194444444444</v>
      </c>
    </row>
    <row r="9" spans="2:20" ht="15">
      <c r="B9" s="61">
        <v>33</v>
      </c>
      <c r="C9" s="65">
        <v>0.17614583333333333</v>
      </c>
      <c r="E9" s="79">
        <v>6</v>
      </c>
      <c r="F9" s="18" t="str">
        <f>'LEG A'!F9</f>
        <v>SHEPSHED LADIES</v>
      </c>
      <c r="G9" s="29" t="s">
        <v>262</v>
      </c>
      <c r="H9" s="19">
        <f>IF('LEG E'!I9&lt;'LEG E'!H2,'LEG E'!I9,'LEG E'!H2)</f>
        <v>0.16425925925925924</v>
      </c>
      <c r="I9" s="35">
        <f>VLOOKUP(E4:E43,$B4:$C43,2,FALSE)</f>
        <v>0.206099537037037</v>
      </c>
      <c r="J9" s="8">
        <f t="shared" si="0"/>
        <v>0.04184027777777777</v>
      </c>
      <c r="K9" s="19">
        <f>'LEG E'!K9+J9</f>
        <v>0.22577546296296294</v>
      </c>
      <c r="L9" s="11"/>
      <c r="M9" s="54">
        <v>6</v>
      </c>
      <c r="N9" s="54" t="s">
        <v>45</v>
      </c>
      <c r="O9" s="54" t="s">
        <v>259</v>
      </c>
      <c r="P9" s="55">
        <v>0.03681712962962963</v>
      </c>
      <c r="Q9" s="53"/>
      <c r="R9" s="54">
        <v>6</v>
      </c>
      <c r="S9" s="54" t="s">
        <v>73</v>
      </c>
      <c r="T9" s="55">
        <v>0.17614583333333333</v>
      </c>
    </row>
    <row r="10" spans="2:20" ht="15">
      <c r="B10" s="61">
        <v>3</v>
      </c>
      <c r="C10" s="65">
        <v>0.17712962962962964</v>
      </c>
      <c r="E10" s="79">
        <v>7</v>
      </c>
      <c r="F10" s="18" t="str">
        <f>'LEG A'!F10</f>
        <v>BARROW MEN A</v>
      </c>
      <c r="G10" s="29" t="s">
        <v>263</v>
      </c>
      <c r="H10" s="19">
        <f>IF('LEG E'!I10&lt;'LEG E'!H2,'LEG E'!I10,'LEG E'!H2)</f>
        <v>0.1270023148148148</v>
      </c>
      <c r="I10" s="35">
        <f>VLOOKUP(E4:E43,$B4:$C43,2,FALSE)</f>
        <v>0.16850694444444445</v>
      </c>
      <c r="J10" s="8">
        <f t="shared" si="0"/>
        <v>0.04150462962962964</v>
      </c>
      <c r="K10" s="19">
        <f>'LEG E'!K10+J10</f>
        <v>0.16850694444444445</v>
      </c>
      <c r="L10" s="11"/>
      <c r="M10" s="54">
        <v>7</v>
      </c>
      <c r="N10" s="54" t="s">
        <v>63</v>
      </c>
      <c r="O10" s="54" t="s">
        <v>279</v>
      </c>
      <c r="P10" s="55">
        <v>0.037418981481481484</v>
      </c>
      <c r="Q10" s="53"/>
      <c r="R10" s="54">
        <v>7</v>
      </c>
      <c r="S10" s="54" t="s">
        <v>45</v>
      </c>
      <c r="T10" s="55">
        <v>0.17712962962962964</v>
      </c>
    </row>
    <row r="11" spans="2:20" ht="15">
      <c r="B11" s="61">
        <v>4</v>
      </c>
      <c r="C11" s="65">
        <v>0.18207175925925925</v>
      </c>
      <c r="E11" s="79">
        <v>8</v>
      </c>
      <c r="F11" s="18" t="str">
        <f>'LEG A'!F11</f>
        <v>BARROW MEN B</v>
      </c>
      <c r="G11" s="29" t="s">
        <v>264</v>
      </c>
      <c r="H11" s="19">
        <f>IF('LEG E'!I11&lt;'LEG E'!H2,'LEG E'!I11,'LEG E'!H2)</f>
        <v>0.15112268518518518</v>
      </c>
      <c r="I11" s="35">
        <f>VLOOKUP(E4:E43,$B4:$C43,2,FALSE)</f>
        <v>0.1915162037037037</v>
      </c>
      <c r="J11" s="8">
        <f t="shared" si="0"/>
        <v>0.04039351851851852</v>
      </c>
      <c r="K11" s="19">
        <f>'LEG E'!K11+J11</f>
        <v>0.19502314814814814</v>
      </c>
      <c r="L11" s="11"/>
      <c r="M11" s="54">
        <v>8</v>
      </c>
      <c r="N11" s="54" t="s">
        <v>46</v>
      </c>
      <c r="O11" s="54" t="s">
        <v>260</v>
      </c>
      <c r="P11" s="55">
        <v>0.037673611111111116</v>
      </c>
      <c r="Q11" s="53"/>
      <c r="R11" s="54">
        <v>8</v>
      </c>
      <c r="S11" s="54" t="s">
        <v>46</v>
      </c>
      <c r="T11" s="55">
        <v>0.18207175925925925</v>
      </c>
    </row>
    <row r="12" spans="2:20" ht="15">
      <c r="B12" s="61">
        <v>16</v>
      </c>
      <c r="C12" s="65">
        <v>0.1843287037037037</v>
      </c>
      <c r="E12" s="79">
        <v>9</v>
      </c>
      <c r="F12" s="18" t="str">
        <f>'LEG A'!F12</f>
        <v>BARROW LADIES</v>
      </c>
      <c r="G12" s="29" t="s">
        <v>265</v>
      </c>
      <c r="H12" s="19">
        <f>IF('LEG E'!I12&lt;'LEG E'!H2,'LEG E'!I12,'LEG E'!H2)</f>
        <v>0.15585648148148148</v>
      </c>
      <c r="I12" s="35">
        <f>VLOOKUP(E4:E43,$B4:$C43,2,FALSE)</f>
        <v>0.19456018518518517</v>
      </c>
      <c r="J12" s="8">
        <f t="shared" si="0"/>
        <v>0.038703703703703685</v>
      </c>
      <c r="K12" s="19">
        <f>'LEG E'!K12+J12</f>
        <v>0.21171296296296294</v>
      </c>
      <c r="L12" s="11"/>
      <c r="M12" s="54">
        <v>9</v>
      </c>
      <c r="N12" s="54" t="s">
        <v>56</v>
      </c>
      <c r="O12" s="54" t="s">
        <v>270</v>
      </c>
      <c r="P12" s="55">
        <v>0.03850694444444441</v>
      </c>
      <c r="Q12" s="53"/>
      <c r="R12" s="54">
        <v>9</v>
      </c>
      <c r="S12" s="54" t="s">
        <v>57</v>
      </c>
      <c r="T12" s="55">
        <v>0.18875</v>
      </c>
    </row>
    <row r="13" spans="2:20" ht="15">
      <c r="B13" s="61">
        <v>14</v>
      </c>
      <c r="C13" s="65">
        <v>0.18671296296296294</v>
      </c>
      <c r="E13" s="79">
        <v>10</v>
      </c>
      <c r="F13" s="18" t="str">
        <f>'LEG A'!F13</f>
        <v>HARBOROUGH MIXED A</v>
      </c>
      <c r="G13" s="29" t="s">
        <v>266</v>
      </c>
      <c r="H13" s="19">
        <f>IF('LEG E'!I13&lt;'LEG E'!H2,'LEG E'!I13,'LEG E'!H2)</f>
        <v>0.14001157407407408</v>
      </c>
      <c r="I13" s="35">
        <f>VLOOKUP(E4:E43,$B4:$C43,2,FALSE)</f>
        <v>0.17288194444444446</v>
      </c>
      <c r="J13" s="8">
        <f t="shared" si="0"/>
        <v>0.03287037037037038</v>
      </c>
      <c r="K13" s="19">
        <f>'LEG E'!K13+J13</f>
        <v>0.1728819444444445</v>
      </c>
      <c r="L13" s="11"/>
      <c r="M13" s="54">
        <v>10</v>
      </c>
      <c r="N13" s="54" t="s">
        <v>51</v>
      </c>
      <c r="O13" s="54" t="s">
        <v>265</v>
      </c>
      <c r="P13" s="55">
        <v>0.038703703703703685</v>
      </c>
      <c r="Q13" s="53"/>
      <c r="R13" s="54">
        <v>10</v>
      </c>
      <c r="S13" s="54" t="s">
        <v>64</v>
      </c>
      <c r="T13" s="55">
        <v>0.19028935185185186</v>
      </c>
    </row>
    <row r="14" spans="2:20" ht="15">
      <c r="B14" s="61">
        <v>18</v>
      </c>
      <c r="C14" s="65">
        <v>0.18930555555555553</v>
      </c>
      <c r="E14" s="79">
        <v>11</v>
      </c>
      <c r="F14" s="18" t="str">
        <f>'LEG A'!F14</f>
        <v>HARBOROUGH MIXED B</v>
      </c>
      <c r="G14" s="29" t="s">
        <v>267</v>
      </c>
      <c r="H14" s="19">
        <f>IF('LEG E'!I14&lt;'LEG E'!H2,'LEG E'!I14,'LEG E'!H2)</f>
        <v>0.15241898148148147</v>
      </c>
      <c r="I14" s="35">
        <f>VLOOKUP(E4:E43,$B4:$C43,2,FALSE)</f>
        <v>0.19425925925925927</v>
      </c>
      <c r="J14" s="8">
        <f t="shared" si="0"/>
        <v>0.041840277777777796</v>
      </c>
      <c r="K14" s="19">
        <f>'LEG E'!K14+J14</f>
        <v>0.20009259259259263</v>
      </c>
      <c r="L14" s="11"/>
      <c r="M14" s="54">
        <v>11</v>
      </c>
      <c r="N14" s="54" t="s">
        <v>69</v>
      </c>
      <c r="O14" s="54" t="s">
        <v>285</v>
      </c>
      <c r="P14" s="55">
        <v>0.039398148148148154</v>
      </c>
      <c r="Q14" s="53"/>
      <c r="R14" s="54">
        <v>11</v>
      </c>
      <c r="S14" s="54" t="s">
        <v>59</v>
      </c>
      <c r="T14" s="55">
        <v>0.19214120370370372</v>
      </c>
    </row>
    <row r="15" spans="2:20" ht="15">
      <c r="B15" s="61">
        <v>22</v>
      </c>
      <c r="C15" s="65">
        <v>0.18974537037037034</v>
      </c>
      <c r="E15" s="79">
        <v>12</v>
      </c>
      <c r="F15" s="18" t="str">
        <f>'LEG A'!F15</f>
        <v>OWLS MEN</v>
      </c>
      <c r="G15" s="29" t="s">
        <v>268</v>
      </c>
      <c r="H15" s="19">
        <f>IF('LEG E'!I15&lt;'LEG E'!H2,'LEG E'!I15,'LEG E'!H2)</f>
        <v>0.15329861111111112</v>
      </c>
      <c r="I15" s="35">
        <f>VLOOKUP(E4:E43,$B4:$C43,2,FALSE)</f>
        <v>0.20062499999999997</v>
      </c>
      <c r="J15" s="8">
        <f t="shared" si="0"/>
        <v>0.04732638888888885</v>
      </c>
      <c r="K15" s="19">
        <f>'LEG E'!K15+J15</f>
        <v>0.20407407407407407</v>
      </c>
      <c r="L15" s="11"/>
      <c r="M15" s="54">
        <v>12</v>
      </c>
      <c r="N15" s="54" t="s">
        <v>50</v>
      </c>
      <c r="O15" s="54" t="s">
        <v>264</v>
      </c>
      <c r="P15" s="55">
        <v>0.04039351851851852</v>
      </c>
      <c r="Q15" s="53"/>
      <c r="R15" s="54">
        <v>12</v>
      </c>
      <c r="S15" s="54" t="s">
        <v>62</v>
      </c>
      <c r="T15" s="55">
        <v>0.19438657407407406</v>
      </c>
    </row>
    <row r="16" spans="2:20" ht="15">
      <c r="B16" s="61">
        <v>24</v>
      </c>
      <c r="C16" s="65">
        <v>0.18986111111111112</v>
      </c>
      <c r="E16" s="79">
        <v>13</v>
      </c>
      <c r="F16" s="18" t="str">
        <f>'LEG A'!F16</f>
        <v>OWLS MIXED</v>
      </c>
      <c r="G16" s="29" t="s">
        <v>269</v>
      </c>
      <c r="H16" s="19">
        <f>IF('LEG E'!I16&lt;'LEG E'!H2,'LEG E'!I16,'LEG E'!H2)</f>
        <v>0.15512731481481482</v>
      </c>
      <c r="I16" s="35">
        <f>VLOOKUP(E4:E43,$B4:$C43,2,FALSE)</f>
        <v>0.20549768518518519</v>
      </c>
      <c r="J16" s="8">
        <f t="shared" si="0"/>
        <v>0.05037037037037037</v>
      </c>
      <c r="K16" s="19">
        <f>'LEG E'!K16+J16</f>
        <v>0.2193171296296296</v>
      </c>
      <c r="L16" s="11"/>
      <c r="M16" s="54">
        <v>13</v>
      </c>
      <c r="N16" s="54" t="s">
        <v>59</v>
      </c>
      <c r="O16" s="54" t="s">
        <v>275</v>
      </c>
      <c r="P16" s="55">
        <v>0.040416666666666684</v>
      </c>
      <c r="Q16" s="53"/>
      <c r="R16" s="54">
        <v>13</v>
      </c>
      <c r="S16" s="54" t="s">
        <v>50</v>
      </c>
      <c r="T16" s="55">
        <v>0.19502314814814814</v>
      </c>
    </row>
    <row r="17" spans="2:20" ht="15">
      <c r="B17" s="61">
        <v>19</v>
      </c>
      <c r="C17" s="65">
        <v>0.1910763888888889</v>
      </c>
      <c r="E17" s="79">
        <v>14</v>
      </c>
      <c r="F17" s="18" t="str">
        <f>'LEG A'!F17</f>
        <v>ROADHOGGS MEN</v>
      </c>
      <c r="G17" s="29" t="s">
        <v>270</v>
      </c>
      <c r="H17" s="19">
        <f>IF('LEG E'!I17&lt;'LEG E'!H2,'LEG E'!I17,'LEG E'!H2)</f>
        <v>0.14820601851851853</v>
      </c>
      <c r="I17" s="35">
        <f>VLOOKUP(E4:E43,$B4:$C43,2,FALSE)</f>
        <v>0.18671296296296294</v>
      </c>
      <c r="J17" s="8">
        <f t="shared" si="0"/>
        <v>0.03850694444444441</v>
      </c>
      <c r="K17" s="19">
        <f>'LEG E'!K17+J17</f>
        <v>0.1964236111111111</v>
      </c>
      <c r="L17" s="11"/>
      <c r="M17" s="54">
        <v>14</v>
      </c>
      <c r="N17" s="54" t="s">
        <v>64</v>
      </c>
      <c r="O17" s="54" t="s">
        <v>280</v>
      </c>
      <c r="P17" s="55">
        <v>0.0413425925925926</v>
      </c>
      <c r="Q17" s="53"/>
      <c r="R17" s="54">
        <v>14</v>
      </c>
      <c r="S17" s="54" t="s">
        <v>56</v>
      </c>
      <c r="T17" s="55">
        <v>0.1964236111111111</v>
      </c>
    </row>
    <row r="18" spans="2:20" ht="15">
      <c r="B18" s="61">
        <v>8</v>
      </c>
      <c r="C18" s="65">
        <v>0.1915162037037037</v>
      </c>
      <c r="E18" s="79">
        <v>15</v>
      </c>
      <c r="F18" s="18" t="str">
        <f>'LEG A'!F18</f>
        <v>WREAKE MEN</v>
      </c>
      <c r="G18" s="29" t="s">
        <v>271</v>
      </c>
      <c r="H18" s="19">
        <f>IF('LEG E'!I18&lt;'LEG E'!H2,'LEG E'!I18,'LEG E'!H2)</f>
        <v>0.14754629629629631</v>
      </c>
      <c r="I18" s="35">
        <f>VLOOKUP(E4:E43,$B4:$C43,2,FALSE)</f>
        <v>0.19238425925925925</v>
      </c>
      <c r="J18" s="8">
        <f t="shared" si="0"/>
        <v>0.04483796296296294</v>
      </c>
      <c r="K18" s="19">
        <f>'LEG E'!K18+J18</f>
        <v>0.20012731481481477</v>
      </c>
      <c r="L18" s="11"/>
      <c r="M18" s="54">
        <v>15</v>
      </c>
      <c r="N18" s="54" t="s">
        <v>49</v>
      </c>
      <c r="O18" s="54" t="s">
        <v>263</v>
      </c>
      <c r="P18" s="55">
        <v>0.04150462962962964</v>
      </c>
      <c r="Q18" s="53"/>
      <c r="R18" s="54">
        <v>15</v>
      </c>
      <c r="S18" s="54" t="s">
        <v>75</v>
      </c>
      <c r="T18" s="55">
        <v>0.19826388888888888</v>
      </c>
    </row>
    <row r="19" spans="2:20" ht="15">
      <c r="B19" s="61">
        <v>15</v>
      </c>
      <c r="C19" s="65">
        <v>0.19238425925925925</v>
      </c>
      <c r="E19" s="79">
        <v>16</v>
      </c>
      <c r="F19" s="18" t="str">
        <f>'LEG A'!F19</f>
        <v>WREAKE MIXED A</v>
      </c>
      <c r="G19" s="29" t="s">
        <v>272</v>
      </c>
      <c r="H19" s="19">
        <f>IF('LEG E'!I19&lt;'LEG E'!H2,'LEG E'!I19,'LEG E'!H2)</f>
        <v>0.14798611111111112</v>
      </c>
      <c r="I19" s="35">
        <f>VLOOKUP(E4:E43,$B4:$C43,2,FALSE)</f>
        <v>0.1843287037037037</v>
      </c>
      <c r="J19" s="8">
        <f t="shared" si="0"/>
        <v>0.036342592592592565</v>
      </c>
      <c r="K19" s="19">
        <f>'LEG E'!K19+J19</f>
        <v>0.18875</v>
      </c>
      <c r="L19" s="11"/>
      <c r="M19" s="54">
        <v>16</v>
      </c>
      <c r="N19" s="54" t="s">
        <v>48</v>
      </c>
      <c r="O19" s="54" t="s">
        <v>262</v>
      </c>
      <c r="P19" s="55">
        <v>0.04184027777777777</v>
      </c>
      <c r="Q19" s="53"/>
      <c r="R19" s="54">
        <v>16</v>
      </c>
      <c r="S19" s="54" t="s">
        <v>53</v>
      </c>
      <c r="T19" s="55">
        <v>0.20009259259259263</v>
      </c>
    </row>
    <row r="20" spans="2:20" ht="15">
      <c r="B20" s="61">
        <v>11</v>
      </c>
      <c r="C20" s="65">
        <v>0.19425925925925927</v>
      </c>
      <c r="E20" s="79">
        <v>17</v>
      </c>
      <c r="F20" s="18" t="str">
        <f>'LEG A'!F20</f>
        <v>WREAKE MIXED B</v>
      </c>
      <c r="G20" s="29" t="s">
        <v>273</v>
      </c>
      <c r="H20" s="19">
        <v>0.17048611111111112</v>
      </c>
      <c r="I20" s="35">
        <f>VLOOKUP(E4:E43,$B4:$C43,2,FALSE)</f>
        <v>0.21631944444444443</v>
      </c>
      <c r="J20" s="8">
        <f t="shared" si="0"/>
        <v>0.04583333333333331</v>
      </c>
      <c r="K20" s="19">
        <f>'LEG E'!K20+J20</f>
        <v>0.23513888888888887</v>
      </c>
      <c r="L20" s="11"/>
      <c r="M20" s="54">
        <v>17</v>
      </c>
      <c r="N20" s="54" t="s">
        <v>53</v>
      </c>
      <c r="O20" s="54" t="s">
        <v>267</v>
      </c>
      <c r="P20" s="55">
        <v>0.041840277777777796</v>
      </c>
      <c r="Q20" s="53"/>
      <c r="R20" s="54">
        <v>17</v>
      </c>
      <c r="S20" s="54" t="s">
        <v>43</v>
      </c>
      <c r="T20" s="55">
        <v>0.20012731481481477</v>
      </c>
    </row>
    <row r="21" spans="2:20" ht="15">
      <c r="B21" s="61">
        <v>32</v>
      </c>
      <c r="C21" s="65">
        <v>0.19429398148148147</v>
      </c>
      <c r="E21" s="79">
        <v>18</v>
      </c>
      <c r="F21" s="18" t="str">
        <f>'LEG A'!F21</f>
        <v>FLECKNY KIBWRTH MIX</v>
      </c>
      <c r="G21" s="29" t="s">
        <v>274</v>
      </c>
      <c r="H21" s="19">
        <f>IF('LEG E'!I21&lt;'LEG E'!H2,'LEG E'!I21,'LEG E'!H2)</f>
        <v>0.14388888888888887</v>
      </c>
      <c r="I21" s="35">
        <f>VLOOKUP(E4:E43,$B4:$C43,2,FALSE)</f>
        <v>0.18930555555555553</v>
      </c>
      <c r="J21" s="8">
        <f t="shared" si="0"/>
        <v>0.04541666666666666</v>
      </c>
      <c r="K21" s="19">
        <f>'LEG E'!K21+J21</f>
        <v>0.19826388888888888</v>
      </c>
      <c r="L21" s="11"/>
      <c r="M21" s="54">
        <v>18</v>
      </c>
      <c r="N21" s="54" t="s">
        <v>72</v>
      </c>
      <c r="O21" s="54" t="s">
        <v>288</v>
      </c>
      <c r="P21" s="55">
        <v>0.042314814814814805</v>
      </c>
      <c r="Q21" s="53"/>
      <c r="R21" s="54">
        <v>18</v>
      </c>
      <c r="S21" s="54" t="s">
        <v>72</v>
      </c>
      <c r="T21" s="55">
        <v>0.20094907407407409</v>
      </c>
    </row>
    <row r="22" spans="2:20" ht="15">
      <c r="B22" s="61">
        <v>9</v>
      </c>
      <c r="C22" s="65">
        <v>0.19456018518518517</v>
      </c>
      <c r="E22" s="79">
        <v>19</v>
      </c>
      <c r="F22" s="18" t="str">
        <f>'LEG A'!F22</f>
        <v>WEST END MIXED A</v>
      </c>
      <c r="G22" s="29" t="s">
        <v>275</v>
      </c>
      <c r="H22" s="19">
        <f>IF('LEG E'!I22&lt;'LEG E'!H2,'LEG E'!I22,'LEG E'!H2)</f>
        <v>0.1506597222222222</v>
      </c>
      <c r="I22" s="35">
        <f>VLOOKUP(E4:E43,$B4:$C43,2,FALSE)</f>
        <v>0.1910763888888889</v>
      </c>
      <c r="J22" s="8">
        <f t="shared" si="0"/>
        <v>0.040416666666666684</v>
      </c>
      <c r="K22" s="19">
        <f>'LEG E'!K22+J22</f>
        <v>0.19214120370370372</v>
      </c>
      <c r="L22" s="11"/>
      <c r="M22" s="54">
        <v>19</v>
      </c>
      <c r="N22" s="54" t="s">
        <v>60</v>
      </c>
      <c r="O22" s="54" t="s">
        <v>276</v>
      </c>
      <c r="P22" s="55">
        <v>0.04387731481481483</v>
      </c>
      <c r="Q22" s="53"/>
      <c r="R22" s="54">
        <v>19</v>
      </c>
      <c r="S22" s="54" t="s">
        <v>54</v>
      </c>
      <c r="T22" s="55">
        <v>0.20407407407407407</v>
      </c>
    </row>
    <row r="23" spans="2:20" ht="15">
      <c r="B23" s="61">
        <v>23</v>
      </c>
      <c r="C23" s="65">
        <v>0.19626157407407407</v>
      </c>
      <c r="E23" s="79">
        <v>20</v>
      </c>
      <c r="F23" s="18" t="str">
        <f>'LEG A'!F23</f>
        <v>WEST END MIXED B</v>
      </c>
      <c r="G23" s="29" t="s">
        <v>276</v>
      </c>
      <c r="H23" s="19">
        <f>IF('LEG E'!I23&lt;'LEG E'!H2,'LEG E'!I23,'LEG E'!H2)</f>
        <v>0.1600925925925926</v>
      </c>
      <c r="I23" s="35">
        <f>VLOOKUP(E4:E43,$B4:$C43,2,FALSE)</f>
        <v>0.20396990740740742</v>
      </c>
      <c r="J23" s="8">
        <f t="shared" si="0"/>
        <v>0.04387731481481483</v>
      </c>
      <c r="K23" s="19">
        <f>'LEG E'!K23+J23</f>
        <v>0.2119212962962963</v>
      </c>
      <c r="L23" s="11"/>
      <c r="M23" s="54">
        <v>20</v>
      </c>
      <c r="N23" s="54" t="s">
        <v>65</v>
      </c>
      <c r="O23" s="54" t="s">
        <v>281</v>
      </c>
      <c r="P23" s="55">
        <v>0.04403935185185187</v>
      </c>
      <c r="Q23" s="53"/>
      <c r="R23" s="54">
        <v>20</v>
      </c>
      <c r="S23" s="54" t="s">
        <v>67</v>
      </c>
      <c r="T23" s="55">
        <v>0.20508101851851854</v>
      </c>
    </row>
    <row r="24" spans="2:20" ht="15">
      <c r="B24" s="61">
        <v>34</v>
      </c>
      <c r="C24" s="65">
        <v>0.19711805555555553</v>
      </c>
      <c r="E24" s="79">
        <v>21</v>
      </c>
      <c r="F24" s="18" t="str">
        <f>'LEG A'!F24</f>
        <v>HUNCOTE MEN A</v>
      </c>
      <c r="G24" s="29" t="s">
        <v>277</v>
      </c>
      <c r="H24" s="19">
        <f>IF('LEG E'!I24&lt;'LEG E'!H2,'LEG E'!I24,'LEG E'!H2)</f>
        <v>0.13547453703703705</v>
      </c>
      <c r="I24" s="35">
        <f>VLOOKUP(E4:E43,$B4:$C43,2,FALSE)</f>
        <v>0.1704513888888889</v>
      </c>
      <c r="J24" s="8">
        <f t="shared" si="0"/>
        <v>0.03497685185185184</v>
      </c>
      <c r="K24" s="19">
        <f>'LEG E'!K24+J24</f>
        <v>0.1704513888888889</v>
      </c>
      <c r="L24" s="11"/>
      <c r="M24" s="54">
        <v>21</v>
      </c>
      <c r="N24" s="54" t="s">
        <v>62</v>
      </c>
      <c r="O24" s="54" t="s">
        <v>278</v>
      </c>
      <c r="P24" s="55">
        <v>0.0443634259259259</v>
      </c>
      <c r="Q24" s="53"/>
      <c r="R24" s="54">
        <v>21</v>
      </c>
      <c r="S24" s="54" t="s">
        <v>70</v>
      </c>
      <c r="T24" s="55">
        <v>0.20547453703703702</v>
      </c>
    </row>
    <row r="25" spans="2:20" ht="15">
      <c r="B25" s="61">
        <v>27</v>
      </c>
      <c r="C25" s="65">
        <v>0.19912037037037036</v>
      </c>
      <c r="E25" s="79">
        <v>22</v>
      </c>
      <c r="F25" s="18" t="str">
        <f>'LEG A'!F25</f>
        <v>HUNCOTE MEN B</v>
      </c>
      <c r="G25" s="29" t="s">
        <v>278</v>
      </c>
      <c r="H25" s="19">
        <f>IF('LEG E'!I25&lt;'LEG E'!H2,'LEG E'!I25,'LEG E'!H2)</f>
        <v>0.14538194444444444</v>
      </c>
      <c r="I25" s="35">
        <f>VLOOKUP(E4:E43,$B4:$C43,2,FALSE)</f>
        <v>0.18974537037037034</v>
      </c>
      <c r="J25" s="8">
        <f t="shared" si="0"/>
        <v>0.0443634259259259</v>
      </c>
      <c r="K25" s="19">
        <f>'LEG E'!K25+J25</f>
        <v>0.19438657407407406</v>
      </c>
      <c r="L25" s="11"/>
      <c r="M25" s="54">
        <v>22</v>
      </c>
      <c r="N25" s="54" t="s">
        <v>43</v>
      </c>
      <c r="O25" s="54" t="s">
        <v>271</v>
      </c>
      <c r="P25" s="55">
        <v>0.04483796296296294</v>
      </c>
      <c r="Q25" s="53"/>
      <c r="R25" s="54">
        <v>22</v>
      </c>
      <c r="S25" s="54" t="s">
        <v>63</v>
      </c>
      <c r="T25" s="55">
        <v>0.20550925925925925</v>
      </c>
    </row>
    <row r="26" spans="2:20" ht="15">
      <c r="B26" s="61">
        <v>12</v>
      </c>
      <c r="C26" s="65">
        <v>0.20062499999999997</v>
      </c>
      <c r="E26" s="79">
        <v>23</v>
      </c>
      <c r="F26" s="18" t="str">
        <f>'LEG A'!F26</f>
        <v>HUNCOTE LADIES</v>
      </c>
      <c r="G26" s="29" t="s">
        <v>279</v>
      </c>
      <c r="H26" s="19">
        <f>IF('LEG E'!I26&lt;'LEG E'!H2,'LEG E'!I26,'LEG E'!H2)</f>
        <v>0.1588425925925926</v>
      </c>
      <c r="I26" s="35">
        <f>VLOOKUP(E4:E43,$B4:$C43,2,FALSE)</f>
        <v>0.19626157407407407</v>
      </c>
      <c r="J26" s="8">
        <f t="shared" si="0"/>
        <v>0.037418981481481484</v>
      </c>
      <c r="K26" s="19">
        <f>'LEG E'!K26+J26</f>
        <v>0.20550925925925925</v>
      </c>
      <c r="L26" s="11"/>
      <c r="M26" s="54">
        <v>23</v>
      </c>
      <c r="N26" s="54" t="s">
        <v>75</v>
      </c>
      <c r="O26" s="54" t="s">
        <v>274</v>
      </c>
      <c r="P26" s="55">
        <v>0.04541666666666666</v>
      </c>
      <c r="Q26" s="53"/>
      <c r="R26" s="54">
        <v>23</v>
      </c>
      <c r="S26" s="54" t="s">
        <v>47</v>
      </c>
      <c r="T26" s="55">
        <v>0.21084490740740738</v>
      </c>
    </row>
    <row r="27" spans="2:20" ht="15">
      <c r="B27" s="61">
        <v>25</v>
      </c>
      <c r="C27" s="65">
        <v>0.20150462962962964</v>
      </c>
      <c r="E27" s="79">
        <v>24</v>
      </c>
      <c r="F27" s="18" t="str">
        <f>'LEG A'!F27</f>
        <v>BIRSTALL MEN</v>
      </c>
      <c r="G27" s="29" t="s">
        <v>280</v>
      </c>
      <c r="H27" s="19">
        <f>IF('LEG E'!I27&lt;'LEG E'!H2,'LEG E'!I27,'LEG E'!H2)</f>
        <v>0.14851851851851852</v>
      </c>
      <c r="I27" s="35">
        <f>VLOOKUP(E4:E43,$B4:$C43,2,FALSE)</f>
        <v>0.18986111111111112</v>
      </c>
      <c r="J27" s="8">
        <f t="shared" si="0"/>
        <v>0.0413425925925926</v>
      </c>
      <c r="K27" s="19">
        <f>'LEG E'!K27+J27</f>
        <v>0.19028935185185186</v>
      </c>
      <c r="L27" s="11"/>
      <c r="M27" s="54">
        <v>24</v>
      </c>
      <c r="N27" s="54" t="s">
        <v>47</v>
      </c>
      <c r="O27" s="54" t="s">
        <v>261</v>
      </c>
      <c r="P27" s="55">
        <v>0.04570601851851852</v>
      </c>
      <c r="Q27" s="53"/>
      <c r="R27" s="54">
        <v>24</v>
      </c>
      <c r="S27" s="54" t="s">
        <v>51</v>
      </c>
      <c r="T27" s="55">
        <v>0.21171296296296294</v>
      </c>
    </row>
    <row r="28" spans="2:20" ht="15">
      <c r="B28" s="61">
        <v>5</v>
      </c>
      <c r="C28" s="65">
        <v>0.20304398148148148</v>
      </c>
      <c r="E28" s="79">
        <v>25</v>
      </c>
      <c r="F28" s="18" t="str">
        <f>'LEG A'!F28</f>
        <v>BIRSTALL LADIES</v>
      </c>
      <c r="G28" s="29" t="s">
        <v>281</v>
      </c>
      <c r="H28" s="19">
        <f>IF('LEG E'!I28&lt;'LEG E'!H2,'LEG E'!I28,'LEG E'!H2)</f>
        <v>0.15746527777777777</v>
      </c>
      <c r="I28" s="35">
        <f>VLOOKUP(E4:E43,$B4:$C43,2,FALSE)</f>
        <v>0.20150462962962964</v>
      </c>
      <c r="J28" s="8">
        <f t="shared" si="0"/>
        <v>0.04403935185185187</v>
      </c>
      <c r="K28" s="19">
        <f>'LEG E'!K28+J28</f>
        <v>0.2119675925925926</v>
      </c>
      <c r="L28" s="11"/>
      <c r="M28" s="54">
        <v>25</v>
      </c>
      <c r="N28" s="54" t="s">
        <v>58</v>
      </c>
      <c r="O28" s="54" t="s">
        <v>273</v>
      </c>
      <c r="P28" s="55">
        <v>0.04583333333333331</v>
      </c>
      <c r="Q28" s="53"/>
      <c r="R28" s="54">
        <v>25</v>
      </c>
      <c r="S28" s="54" t="s">
        <v>60</v>
      </c>
      <c r="T28" s="55">
        <v>0.2119212962962963</v>
      </c>
    </row>
    <row r="29" spans="2:20" ht="15">
      <c r="B29" s="61">
        <v>30</v>
      </c>
      <c r="C29" s="65">
        <v>0.20373842592592592</v>
      </c>
      <c r="E29" s="79">
        <v>26</v>
      </c>
      <c r="F29" s="18" t="str">
        <f>'LEG A'!F29</f>
        <v>BIRSTALL MIXED</v>
      </c>
      <c r="G29" s="29" t="s">
        <v>282</v>
      </c>
      <c r="H29" s="19">
        <f>IF('LEG E'!I29&lt;'LEG E'!H2,'LEG E'!I29,'LEG E'!H2)</f>
        <v>0.1680324074074074</v>
      </c>
      <c r="I29" s="35">
        <f>VLOOKUP(E4:E43,$B4:$C43,2,FALSE)</f>
        <v>0.22549768518518518</v>
      </c>
      <c r="J29" s="8">
        <f t="shared" si="0"/>
        <v>0.05746527777777777</v>
      </c>
      <c r="K29" s="19">
        <f>'LEG E'!K29+J29</f>
        <v>0.23070601851851852</v>
      </c>
      <c r="L29" s="11"/>
      <c r="M29" s="54">
        <v>26</v>
      </c>
      <c r="N29" s="54" t="s">
        <v>68</v>
      </c>
      <c r="O29" s="54" t="s">
        <v>284</v>
      </c>
      <c r="P29" s="55">
        <v>0.04623842592592595</v>
      </c>
      <c r="Q29" s="53"/>
      <c r="R29" s="54">
        <v>26</v>
      </c>
      <c r="S29" s="54" t="s">
        <v>65</v>
      </c>
      <c r="T29" s="55">
        <v>0.2119675925925926</v>
      </c>
    </row>
    <row r="30" spans="2:20" ht="15">
      <c r="B30" s="61">
        <v>20</v>
      </c>
      <c r="C30" s="65">
        <v>0.20396990740740742</v>
      </c>
      <c r="E30" s="79">
        <v>27</v>
      </c>
      <c r="F30" s="18" t="str">
        <f>'LEG A'!F30</f>
        <v>DESFORD MEN</v>
      </c>
      <c r="G30" s="29" t="s">
        <v>283</v>
      </c>
      <c r="H30" s="19">
        <f>IF('LEG E'!I30&lt;'LEG E'!H2,'LEG E'!I30,'LEG E'!H2)</f>
        <v>0.14982638888888888</v>
      </c>
      <c r="I30" s="35">
        <f>VLOOKUP(E4:E43,$B4:$C43,2,FALSE)</f>
        <v>0.19912037037037036</v>
      </c>
      <c r="J30" s="8">
        <f t="shared" si="0"/>
        <v>0.04929398148148148</v>
      </c>
      <c r="K30" s="19">
        <f>'LEG E'!K30+J30</f>
        <v>0.20508101851851854</v>
      </c>
      <c r="L30" s="11"/>
      <c r="M30" s="54">
        <v>27</v>
      </c>
      <c r="N30" s="54" t="s">
        <v>74</v>
      </c>
      <c r="O30" s="54" t="s">
        <v>290</v>
      </c>
      <c r="P30" s="55">
        <v>0.04671296296296293</v>
      </c>
      <c r="Q30" s="53"/>
      <c r="R30" s="54">
        <v>27</v>
      </c>
      <c r="S30" s="54" t="s">
        <v>71</v>
      </c>
      <c r="T30" s="55">
        <v>0.2137152777777778</v>
      </c>
    </row>
    <row r="31" spans="2:20" ht="15">
      <c r="B31" s="61">
        <v>13</v>
      </c>
      <c r="C31" s="65">
        <v>0.20549768518518519</v>
      </c>
      <c r="E31" s="79">
        <v>28</v>
      </c>
      <c r="F31" s="18" t="str">
        <f>'LEG A'!F31</f>
        <v>DESFORD MIXED</v>
      </c>
      <c r="G31" s="29" t="s">
        <v>284</v>
      </c>
      <c r="H31" s="19">
        <v>0.17048611111111112</v>
      </c>
      <c r="I31" s="35">
        <f>VLOOKUP(E4:E43,$B4:$C43,2,FALSE)</f>
        <v>0.21672453703703706</v>
      </c>
      <c r="J31" s="8">
        <f t="shared" si="0"/>
        <v>0.04623842592592595</v>
      </c>
      <c r="K31" s="19">
        <f>'LEG E'!K31+J31</f>
        <v>0.2433101851851852</v>
      </c>
      <c r="L31" s="11"/>
      <c r="M31" s="54">
        <v>28</v>
      </c>
      <c r="N31" s="54" t="s">
        <v>54</v>
      </c>
      <c r="O31" s="54" t="s">
        <v>268</v>
      </c>
      <c r="P31" s="55">
        <v>0.04732638888888885</v>
      </c>
      <c r="Q31" s="53"/>
      <c r="R31" s="54">
        <v>28</v>
      </c>
      <c r="S31" s="54" t="s">
        <v>55</v>
      </c>
      <c r="T31" s="55">
        <v>0.2193171296296296</v>
      </c>
    </row>
    <row r="32" spans="2:20" ht="15">
      <c r="B32" s="62">
        <v>6</v>
      </c>
      <c r="C32" s="65">
        <v>0.206099537037037</v>
      </c>
      <c r="E32" s="79">
        <v>29</v>
      </c>
      <c r="F32" s="18" t="str">
        <f>'LEG A'!F32</f>
        <v>LEICESTER TRI MEN A</v>
      </c>
      <c r="G32" s="29" t="s">
        <v>285</v>
      </c>
      <c r="H32" s="19">
        <f>IF('LEG E'!I32&lt;'LEG E'!H2,'LEG E'!I32,'LEG E'!H2)</f>
        <v>0.13598379629629628</v>
      </c>
      <c r="I32" s="35">
        <f>VLOOKUP(E4:E43,$B4:$C43,2,FALSE)</f>
        <v>0.17538194444444444</v>
      </c>
      <c r="J32" s="8">
        <f t="shared" si="0"/>
        <v>0.039398148148148154</v>
      </c>
      <c r="K32" s="19">
        <f>'LEG E'!K32+J32</f>
        <v>0.17538194444444444</v>
      </c>
      <c r="L32" s="11"/>
      <c r="M32" s="54">
        <v>29</v>
      </c>
      <c r="N32" s="54" t="s">
        <v>70</v>
      </c>
      <c r="O32" s="54" t="s">
        <v>286</v>
      </c>
      <c r="P32" s="55">
        <v>0.04783564814814814</v>
      </c>
      <c r="R32" s="54">
        <v>29</v>
      </c>
      <c r="S32" s="54" t="s">
        <v>74</v>
      </c>
      <c r="T32" s="55">
        <v>0.2221296296296296</v>
      </c>
    </row>
    <row r="33" spans="2:20" ht="15">
      <c r="B33" s="62">
        <v>31</v>
      </c>
      <c r="C33" s="65">
        <v>0.20843750000000003</v>
      </c>
      <c r="E33" s="79">
        <v>30</v>
      </c>
      <c r="F33" s="18" t="str">
        <f>'LEG A'!F33</f>
        <v>LEICESTER TRI MEN B</v>
      </c>
      <c r="G33" s="29" t="s">
        <v>286</v>
      </c>
      <c r="H33" s="19">
        <f>IF('LEG E'!I33&lt;'LEG E'!H2,'LEG E'!I33,'LEG E'!H2)</f>
        <v>0.15590277777777778</v>
      </c>
      <c r="I33" s="35">
        <f>VLOOKUP(E4:E43,$B4:$C43,2,FALSE)</f>
        <v>0.20373842592592592</v>
      </c>
      <c r="J33" s="8">
        <f t="shared" si="0"/>
        <v>0.04783564814814814</v>
      </c>
      <c r="K33" s="19">
        <f>'LEG E'!K33+J33</f>
        <v>0.20547453703703702</v>
      </c>
      <c r="L33" s="11"/>
      <c r="M33" s="54">
        <v>30</v>
      </c>
      <c r="N33" s="54" t="s">
        <v>67</v>
      </c>
      <c r="O33" s="54" t="s">
        <v>283</v>
      </c>
      <c r="P33" s="55">
        <v>0.04929398148148148</v>
      </c>
      <c r="R33" s="54">
        <v>30</v>
      </c>
      <c r="S33" s="54" t="s">
        <v>48</v>
      </c>
      <c r="T33" s="55">
        <v>0.22577546296296294</v>
      </c>
    </row>
    <row r="34" spans="2:20" ht="15">
      <c r="B34" s="62">
        <v>17</v>
      </c>
      <c r="C34" s="65">
        <v>0.21631944444444443</v>
      </c>
      <c r="E34" s="79">
        <v>31</v>
      </c>
      <c r="F34" s="18" t="str">
        <f>'LEG A'!F34</f>
        <v>LEICESTER TRI LADIES</v>
      </c>
      <c r="G34" s="29" t="s">
        <v>287</v>
      </c>
      <c r="H34" s="19">
        <f>IF('LEG E'!I34&lt;'LEG E'!H2,'LEG E'!I34,'LEG E'!H2)</f>
        <v>0.15699074074074074</v>
      </c>
      <c r="I34" s="35">
        <f>VLOOKUP(E4:E43,$B4:$C43,2,FALSE)</f>
        <v>0.20843750000000003</v>
      </c>
      <c r="J34" s="8">
        <f t="shared" si="0"/>
        <v>0.05144675925925929</v>
      </c>
      <c r="K34" s="19">
        <f>'LEG E'!K34+J34</f>
        <v>0.2137152777777778</v>
      </c>
      <c r="L34" s="11"/>
      <c r="M34" s="54">
        <v>31</v>
      </c>
      <c r="N34" s="54" t="s">
        <v>55</v>
      </c>
      <c r="O34" s="54" t="s">
        <v>269</v>
      </c>
      <c r="P34" s="55">
        <v>0.05037037037037037</v>
      </c>
      <c r="R34" s="54">
        <v>31</v>
      </c>
      <c r="S34" s="54" t="s">
        <v>66</v>
      </c>
      <c r="T34" s="55">
        <v>0.23070601851851852</v>
      </c>
    </row>
    <row r="35" spans="2:20" ht="15">
      <c r="B35" s="62">
        <v>28</v>
      </c>
      <c r="C35" s="65">
        <v>0.21672453703703706</v>
      </c>
      <c r="E35" s="79">
        <v>32</v>
      </c>
      <c r="F35" s="18" t="str">
        <f>'LEG A'!F35</f>
        <v>STILTO STRIDERS MIXED</v>
      </c>
      <c r="G35" s="29" t="s">
        <v>288</v>
      </c>
      <c r="H35" s="19">
        <f>IF('LEG E'!I35&lt;'LEG E'!H2,'LEG E'!I35,'LEG E'!H2)</f>
        <v>0.15197916666666667</v>
      </c>
      <c r="I35" s="35">
        <f>VLOOKUP(E4:E43,$B4:$C43,2,FALSE)</f>
        <v>0.19429398148148147</v>
      </c>
      <c r="J35" s="8">
        <f t="shared" si="0"/>
        <v>0.042314814814814805</v>
      </c>
      <c r="K35" s="19">
        <f>'LEG E'!K35+J35</f>
        <v>0.20094907407407409</v>
      </c>
      <c r="L35" s="11"/>
      <c r="M35" s="54">
        <v>32</v>
      </c>
      <c r="N35" s="54" t="s">
        <v>71</v>
      </c>
      <c r="O35" s="54" t="s">
        <v>287</v>
      </c>
      <c r="P35" s="55">
        <v>0.05144675925925929</v>
      </c>
      <c r="R35" s="54">
        <v>32</v>
      </c>
      <c r="S35" s="54" t="s">
        <v>58</v>
      </c>
      <c r="T35" s="55">
        <v>0.23513888888888887</v>
      </c>
    </row>
    <row r="36" spans="2:20" ht="15">
      <c r="B36" s="62">
        <v>2</v>
      </c>
      <c r="C36" s="65">
        <v>0.22046296296296297</v>
      </c>
      <c r="E36" s="79">
        <v>33</v>
      </c>
      <c r="F36" s="18" t="str">
        <f>'LEG A'!F36</f>
        <v>HINCKLEY MEN</v>
      </c>
      <c r="G36" s="29" t="s">
        <v>289</v>
      </c>
      <c r="H36" s="19">
        <f>IF('LEG E'!I36&lt;'LEG E'!H2,'LEG E'!I36,'LEG E'!H2)</f>
        <v>0.14087962962962963</v>
      </c>
      <c r="I36" s="35">
        <f>VLOOKUP(E4:E43,$B4:$C43,2,FALSE)</f>
        <v>0.17614583333333333</v>
      </c>
      <c r="J36" s="8">
        <f t="shared" si="0"/>
        <v>0.0352662037037037</v>
      </c>
      <c r="K36" s="19">
        <f>'LEG E'!K36+J36</f>
        <v>0.17614583333333333</v>
      </c>
      <c r="L36" s="11"/>
      <c r="M36" s="54">
        <v>33</v>
      </c>
      <c r="N36" s="54" t="s">
        <v>44</v>
      </c>
      <c r="O36" s="54" t="s">
        <v>93</v>
      </c>
      <c r="P36" s="55">
        <v>0.05219907407407409</v>
      </c>
      <c r="R36" s="54">
        <v>33</v>
      </c>
      <c r="S36" s="54" t="s">
        <v>44</v>
      </c>
      <c r="T36" s="55">
        <v>0.23658564814814814</v>
      </c>
    </row>
    <row r="37" spans="2:20" ht="15">
      <c r="B37" s="62">
        <v>26</v>
      </c>
      <c r="C37" s="65">
        <v>0.22549768518518518</v>
      </c>
      <c r="E37" s="79">
        <v>34</v>
      </c>
      <c r="F37" s="18" t="str">
        <f>'LEG A'!F37</f>
        <v>HINCKLEY MIXED</v>
      </c>
      <c r="G37" s="29" t="s">
        <v>290</v>
      </c>
      <c r="H37" s="19">
        <f>IF('LEG E'!I37&lt;'LEG E'!H2,'LEG E'!I37,'LEG E'!H2)</f>
        <v>0.1504050925925926</v>
      </c>
      <c r="I37" s="35">
        <f>VLOOKUP(E4:E43,$B4:$C43,2,FALSE)</f>
        <v>0.19711805555555553</v>
      </c>
      <c r="J37" s="8">
        <f t="shared" si="0"/>
        <v>0.04671296296296293</v>
      </c>
      <c r="K37" s="19">
        <f>'LEG E'!K37+J37</f>
        <v>0.2221296296296296</v>
      </c>
      <c r="L37" s="11"/>
      <c r="M37" s="54">
        <v>34</v>
      </c>
      <c r="N37" s="54" t="s">
        <v>66</v>
      </c>
      <c r="O37" s="54" t="s">
        <v>282</v>
      </c>
      <c r="P37" s="55">
        <v>0.05746527777777777</v>
      </c>
      <c r="R37" s="54">
        <v>34</v>
      </c>
      <c r="S37" s="54" t="s">
        <v>68</v>
      </c>
      <c r="T37" s="55">
        <v>0.2433101851851852</v>
      </c>
    </row>
    <row r="38" spans="2:20" ht="15">
      <c r="B38" s="62"/>
      <c r="C38" s="65"/>
      <c r="E38" s="79"/>
      <c r="F38" s="18">
        <f>'LEG A'!F38</f>
        <v>0</v>
      </c>
      <c r="G38" s="29"/>
      <c r="H38" s="19" t="e">
        <f>IF('LEG E'!I38&lt;'LEG E'!H2,'LEG E'!I38,'LEG E'!H2)</f>
        <v>#N/A</v>
      </c>
      <c r="I38" s="35" t="e">
        <f>VLOOKUP(E4:E43,$B4:$C43,2,FALSE)</f>
        <v>#N/A</v>
      </c>
      <c r="J38" s="8" t="e">
        <f t="shared" si="0"/>
        <v>#N/A</v>
      </c>
      <c r="K38" s="19" t="e">
        <f>'LEG E'!K38+J38</f>
        <v>#N/A</v>
      </c>
      <c r="L38" s="11"/>
      <c r="M38" s="54">
        <v>35</v>
      </c>
      <c r="N38" s="54">
        <v>0</v>
      </c>
      <c r="O38" s="54"/>
      <c r="P38" s="55" t="e">
        <v>#N/A</v>
      </c>
      <c r="R38" s="54">
        <v>35</v>
      </c>
      <c r="S38" s="54">
        <v>0</v>
      </c>
      <c r="T38" s="55" t="e">
        <v>#N/A</v>
      </c>
    </row>
    <row r="39" spans="2:20" ht="15">
      <c r="B39" s="62"/>
      <c r="C39" s="65"/>
      <c r="E39" s="79"/>
      <c r="F39" s="18">
        <f>'LEG A'!F39</f>
        <v>0</v>
      </c>
      <c r="G39" s="29"/>
      <c r="H39" s="19" t="e">
        <f>IF('LEG E'!I39&lt;'LEG E'!H2,'LEG E'!I39,'LEG E'!H2)</f>
        <v>#N/A</v>
      </c>
      <c r="I39" s="35" t="e">
        <f>VLOOKUP(E4:E43,$B4:$C43,2,FALSE)</f>
        <v>#N/A</v>
      </c>
      <c r="J39" s="8" t="e">
        <f t="shared" si="0"/>
        <v>#N/A</v>
      </c>
      <c r="K39" s="19" t="e">
        <f>'LEG E'!K39+J39</f>
        <v>#N/A</v>
      </c>
      <c r="L39" s="11"/>
      <c r="M39" s="54">
        <v>36</v>
      </c>
      <c r="N39" s="54">
        <v>0</v>
      </c>
      <c r="O39" s="54"/>
      <c r="P39" s="55" t="e">
        <v>#N/A</v>
      </c>
      <c r="R39" s="54">
        <v>36</v>
      </c>
      <c r="S39" s="54">
        <v>0</v>
      </c>
      <c r="T39" s="55" t="e">
        <v>#N/A</v>
      </c>
    </row>
    <row r="40" spans="2:20" ht="15">
      <c r="B40" s="62"/>
      <c r="C40" s="65"/>
      <c r="E40" s="79"/>
      <c r="F40" s="18">
        <f>'LEG A'!F40</f>
        <v>0</v>
      </c>
      <c r="G40" s="29"/>
      <c r="H40" s="19" t="e">
        <f>IF('LEG E'!I40&lt;'LEG E'!H2,'LEG E'!I40,'LEG E'!H2)</f>
        <v>#N/A</v>
      </c>
      <c r="I40" s="35" t="e">
        <f>VLOOKUP(E4:E43,$B4:$C43,2,FALSE)</f>
        <v>#N/A</v>
      </c>
      <c r="J40" s="8" t="e">
        <f t="shared" si="0"/>
        <v>#N/A</v>
      </c>
      <c r="K40" s="19" t="e">
        <f>'LEG E'!K40+J40</f>
        <v>#N/A</v>
      </c>
      <c r="L40" s="11"/>
      <c r="M40" s="54">
        <v>37</v>
      </c>
      <c r="N40" s="54">
        <v>0</v>
      </c>
      <c r="O40" s="54"/>
      <c r="P40" s="55" t="e">
        <v>#N/A</v>
      </c>
      <c r="R40" s="54">
        <v>37</v>
      </c>
      <c r="S40" s="54">
        <v>0</v>
      </c>
      <c r="T40" s="55" t="e">
        <v>#N/A</v>
      </c>
    </row>
    <row r="41" spans="2:20" ht="15">
      <c r="B41" s="62"/>
      <c r="C41" s="65"/>
      <c r="E41" s="79"/>
      <c r="F41" s="18">
        <f>'LEG A'!F41</f>
        <v>0</v>
      </c>
      <c r="G41" s="29"/>
      <c r="H41" s="19" t="e">
        <f>IF('LEG E'!I41&lt;'LEG E'!H2,'LEG E'!I41,'LEG E'!H2)</f>
        <v>#N/A</v>
      </c>
      <c r="I41" s="35" t="e">
        <f>VLOOKUP(E4:E43,$B4:$C43,2,FALSE)</f>
        <v>#N/A</v>
      </c>
      <c r="J41" s="8" t="e">
        <f t="shared" si="0"/>
        <v>#N/A</v>
      </c>
      <c r="K41" s="19" t="e">
        <f>'LEG E'!K41+J41</f>
        <v>#N/A</v>
      </c>
      <c r="L41" s="11"/>
      <c r="M41" s="54">
        <v>38</v>
      </c>
      <c r="N41" s="54">
        <v>0</v>
      </c>
      <c r="O41" s="54"/>
      <c r="P41" s="55" t="e">
        <v>#N/A</v>
      </c>
      <c r="R41" s="54">
        <v>38</v>
      </c>
      <c r="S41" s="54">
        <v>0</v>
      </c>
      <c r="T41" s="55" t="e">
        <v>#N/A</v>
      </c>
    </row>
    <row r="42" spans="2:20" ht="15">
      <c r="B42" s="62"/>
      <c r="C42" s="65"/>
      <c r="E42" s="79"/>
      <c r="F42" s="18">
        <f>'LEG A'!F42</f>
        <v>0</v>
      </c>
      <c r="G42" s="29"/>
      <c r="H42" s="19" t="e">
        <f>IF('LEG E'!I42&lt;'LEG E'!H2,'LEG E'!I42,'LEG E'!H2)</f>
        <v>#N/A</v>
      </c>
      <c r="I42" s="35" t="e">
        <f>VLOOKUP(E4:E43,$B4:$C43,2,FALSE)</f>
        <v>#N/A</v>
      </c>
      <c r="J42" s="8" t="e">
        <f t="shared" si="0"/>
        <v>#N/A</v>
      </c>
      <c r="K42" s="19" t="e">
        <f>'LEG E'!K42+J42</f>
        <v>#N/A</v>
      </c>
      <c r="L42" s="11"/>
      <c r="M42" s="54">
        <v>39</v>
      </c>
      <c r="N42" s="54">
        <v>0</v>
      </c>
      <c r="O42" s="54"/>
      <c r="P42" s="55" t="e">
        <v>#N/A</v>
      </c>
      <c r="R42" s="54">
        <v>39</v>
      </c>
      <c r="S42" s="54">
        <v>0</v>
      </c>
      <c r="T42" s="55" t="e">
        <v>#N/A</v>
      </c>
    </row>
    <row r="43" spans="2:20" ht="15">
      <c r="B43" s="62"/>
      <c r="C43" s="65"/>
      <c r="E43" s="79"/>
      <c r="F43" s="18">
        <f>'LEG A'!F43</f>
        <v>0</v>
      </c>
      <c r="G43" s="29"/>
      <c r="H43" s="19" t="e">
        <f>IF('LEG E'!I43&lt;'LEG E'!H2,'LEG E'!I43,'LEG E'!H2)</f>
        <v>#N/A</v>
      </c>
      <c r="I43" s="35" t="e">
        <f>VLOOKUP(E4:E43,$B4:$C43,2,FALSE)</f>
        <v>#N/A</v>
      </c>
      <c r="J43" s="8" t="e">
        <f t="shared" si="0"/>
        <v>#N/A</v>
      </c>
      <c r="K43" s="19" t="e">
        <f>'LEG E'!K43+J43</f>
        <v>#N/A</v>
      </c>
      <c r="L43" s="11"/>
      <c r="M43" s="54">
        <v>40</v>
      </c>
      <c r="N43" s="54">
        <v>0</v>
      </c>
      <c r="O43" s="54"/>
      <c r="P43" s="55" t="e">
        <v>#N/A</v>
      </c>
      <c r="R43" s="54">
        <v>40</v>
      </c>
      <c r="S43" s="54">
        <v>0</v>
      </c>
      <c r="T43" s="55" t="e">
        <v>#N/A</v>
      </c>
    </row>
    <row r="44" spans="6:12" ht="14.25">
      <c r="F44" s="11"/>
      <c r="G44" s="27"/>
      <c r="H44" s="12"/>
      <c r="I44" s="33"/>
      <c r="J44" s="12"/>
      <c r="K44" s="12"/>
      <c r="L44" s="11"/>
    </row>
    <row r="45" spans="6:12" ht="14.25">
      <c r="F45" s="11"/>
      <c r="G45" s="27"/>
      <c r="H45" s="12"/>
      <c r="I45" s="33"/>
      <c r="J45" s="12"/>
      <c r="K45" s="12"/>
      <c r="L45" s="11"/>
    </row>
    <row r="46" spans="6:12" ht="14.25">
      <c r="F46" s="11"/>
      <c r="G46" s="27"/>
      <c r="H46" s="12"/>
      <c r="I46" s="33"/>
      <c r="J46" s="12"/>
      <c r="K46" s="12"/>
      <c r="L46" s="11"/>
    </row>
    <row r="47" spans="6:12" ht="14.25">
      <c r="F47" s="11"/>
      <c r="G47" s="27"/>
      <c r="H47" s="12"/>
      <c r="I47" s="33"/>
      <c r="J47" s="12"/>
      <c r="K47" s="12"/>
      <c r="L47" s="11"/>
    </row>
    <row r="48" spans="6:12" ht="14.25">
      <c r="F48" s="11"/>
      <c r="G48" s="27"/>
      <c r="H48" s="12"/>
      <c r="I48" s="33"/>
      <c r="J48" s="12"/>
      <c r="K48" s="12"/>
      <c r="L48" s="11"/>
    </row>
    <row r="49" spans="6:12" ht="14.25">
      <c r="F49" s="11"/>
      <c r="G49" s="27"/>
      <c r="H49" s="12"/>
      <c r="I49" s="33"/>
      <c r="J49" s="12"/>
      <c r="K49" s="12"/>
      <c r="L49" s="11"/>
    </row>
    <row r="50" spans="6:12" ht="14.25">
      <c r="F50" s="11"/>
      <c r="G50" s="27"/>
      <c r="H50" s="12"/>
      <c r="I50" s="33"/>
      <c r="J50" s="12"/>
      <c r="K50" s="12"/>
      <c r="L50" s="11"/>
    </row>
    <row r="51" spans="6:12" ht="14.25">
      <c r="F51" s="11"/>
      <c r="G51" s="27"/>
      <c r="H51" s="12"/>
      <c r="I51" s="33"/>
      <c r="J51" s="12"/>
      <c r="K51" s="12"/>
      <c r="L51" s="11"/>
    </row>
    <row r="52" spans="6:12" ht="14.25">
      <c r="F52" s="11"/>
      <c r="G52" s="27"/>
      <c r="H52" s="12"/>
      <c r="I52" s="33"/>
      <c r="J52" s="12"/>
      <c r="K52" s="12"/>
      <c r="L52" s="11"/>
    </row>
    <row r="53" spans="6:12" ht="14.25">
      <c r="F53" s="11"/>
      <c r="G53" s="27"/>
      <c r="H53" s="12"/>
      <c r="I53" s="33"/>
      <c r="J53" s="12"/>
      <c r="K53" s="12"/>
      <c r="L53" s="11"/>
    </row>
  </sheetData>
  <sheetProtection sheet="1" objects="1" scenarios="1"/>
  <mergeCells count="2">
    <mergeCell ref="B2:C2"/>
    <mergeCell ref="E2:G2"/>
  </mergeCells>
  <printOptions/>
  <pageMargins left="0.5905511811023623" right="0.7480314960629921" top="0.29" bottom="0.62" header="0.19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B1:T53"/>
  <sheetViews>
    <sheetView zoomScale="65" zoomScaleNormal="65" zoomScalePageLayoutView="0" workbookViewId="0" topLeftCell="J1">
      <selection activeCell="M2" sqref="M2:T37"/>
    </sheetView>
  </sheetViews>
  <sheetFormatPr defaultColWidth="9.140625" defaultRowHeight="12.75"/>
  <cols>
    <col min="2" max="2" width="13.57421875" style="0" bestFit="1" customWidth="1"/>
    <col min="3" max="3" width="14.00390625" style="0" bestFit="1" customWidth="1"/>
    <col min="5" max="5" width="13.57421875" style="0" bestFit="1" customWidth="1"/>
    <col min="6" max="6" width="25.8515625" style="0" bestFit="1" customWidth="1"/>
    <col min="7" max="7" width="20.421875" style="26" bestFit="1" customWidth="1"/>
    <col min="8" max="8" width="16.8515625" style="0" bestFit="1" customWidth="1"/>
    <col min="9" max="9" width="13.57421875" style="26" bestFit="1" customWidth="1"/>
    <col min="10" max="10" width="13.140625" style="9" bestFit="1" customWidth="1"/>
    <col min="11" max="11" width="14.7109375" style="9" bestFit="1" customWidth="1"/>
    <col min="13" max="13" width="12.28125" style="50" bestFit="1" customWidth="1"/>
    <col min="14" max="14" width="27.28125" style="50" bestFit="1" customWidth="1"/>
    <col min="15" max="15" width="17.421875" style="50" bestFit="1" customWidth="1"/>
    <col min="16" max="16" width="13.140625" style="50" bestFit="1" customWidth="1"/>
    <col min="17" max="17" width="2.7109375" style="50" customWidth="1"/>
    <col min="18" max="18" width="14.421875" style="50" bestFit="1" customWidth="1"/>
    <col min="19" max="19" width="27.28125" style="50" bestFit="1" customWidth="1"/>
    <col min="20" max="20" width="15.7109375" style="50" bestFit="1" customWidth="1"/>
  </cols>
  <sheetData>
    <row r="1" spans="5:17" ht="15">
      <c r="E1" s="84" t="s">
        <v>17</v>
      </c>
      <c r="F1" s="10"/>
      <c r="G1" s="27"/>
      <c r="H1" s="21"/>
      <c r="I1" s="33"/>
      <c r="J1" s="12"/>
      <c r="K1" s="12"/>
      <c r="L1" s="11"/>
      <c r="M1" s="47"/>
      <c r="N1" s="47"/>
      <c r="O1" s="47"/>
      <c r="P1" s="48"/>
      <c r="Q1" s="49"/>
    </row>
    <row r="2" spans="2:18" ht="15.75">
      <c r="B2" s="95" t="s">
        <v>34</v>
      </c>
      <c r="C2" s="97"/>
      <c r="D2" s="1"/>
      <c r="E2" s="99" t="s">
        <v>27</v>
      </c>
      <c r="F2" s="99"/>
      <c r="G2" s="99"/>
      <c r="H2" s="12">
        <v>0.20833333333333334</v>
      </c>
      <c r="I2" s="89"/>
      <c r="J2" s="88"/>
      <c r="K2" s="88"/>
      <c r="L2" s="16"/>
      <c r="M2" s="47" t="s">
        <v>17</v>
      </c>
      <c r="N2" s="47"/>
      <c r="O2" s="47"/>
      <c r="P2" s="90"/>
      <c r="Q2" s="91"/>
      <c r="R2" s="83" t="s">
        <v>17</v>
      </c>
    </row>
    <row r="3" spans="2:20" ht="15.75">
      <c r="B3" s="60" t="s">
        <v>24</v>
      </c>
      <c r="C3" s="64" t="s">
        <v>4</v>
      </c>
      <c r="E3" s="78" t="s">
        <v>24</v>
      </c>
      <c r="F3" s="14" t="s">
        <v>0</v>
      </c>
      <c r="G3" s="28" t="s">
        <v>1</v>
      </c>
      <c r="H3" s="15" t="s">
        <v>2</v>
      </c>
      <c r="I3" s="34" t="s">
        <v>3</v>
      </c>
      <c r="J3" s="15" t="s">
        <v>4</v>
      </c>
      <c r="K3" s="15" t="s">
        <v>5</v>
      </c>
      <c r="L3" s="16"/>
      <c r="M3" s="51" t="s">
        <v>6</v>
      </c>
      <c r="N3" s="51" t="s">
        <v>0</v>
      </c>
      <c r="O3" s="51" t="s">
        <v>9</v>
      </c>
      <c r="P3" s="52" t="s">
        <v>4</v>
      </c>
      <c r="Q3" s="53"/>
      <c r="R3" s="51" t="s">
        <v>7</v>
      </c>
      <c r="S3" s="51" t="s">
        <v>0</v>
      </c>
      <c r="T3" s="52" t="s">
        <v>8</v>
      </c>
    </row>
    <row r="4" spans="2:20" ht="15">
      <c r="B4" s="61">
        <v>1</v>
      </c>
      <c r="C4" s="65">
        <v>0.20038194444444443</v>
      </c>
      <c r="E4" s="79">
        <v>1</v>
      </c>
      <c r="F4" s="18" t="str">
        <f>'LEG A'!F4</f>
        <v>CORITANIANS MEN</v>
      </c>
      <c r="G4" s="29" t="s">
        <v>82</v>
      </c>
      <c r="H4" s="19">
        <f>IF('LEG F'!I4&lt;'LEG F'!H2,'LEG F'!I4,'LEG F'!H2)</f>
        <v>0.16754629629629628</v>
      </c>
      <c r="I4" s="35">
        <f>VLOOKUP(E4:E43,$B4:$C43,2,FALSE)</f>
        <v>0.20038194444444443</v>
      </c>
      <c r="J4" s="8">
        <f>I4-H4</f>
        <v>0.032835648148148155</v>
      </c>
      <c r="K4" s="19">
        <f>'LEG F'!K4+J4</f>
        <v>0.20038194444444443</v>
      </c>
      <c r="L4" s="11"/>
      <c r="M4" s="54">
        <v>1</v>
      </c>
      <c r="N4" s="54" t="s">
        <v>52</v>
      </c>
      <c r="O4" s="54" t="s">
        <v>298</v>
      </c>
      <c r="P4" s="55">
        <v>0.028541666666666632</v>
      </c>
      <c r="Q4" s="53"/>
      <c r="R4" s="54">
        <v>1</v>
      </c>
      <c r="S4" s="54" t="s">
        <v>42</v>
      </c>
      <c r="T4" s="55">
        <v>0.20038194444444443</v>
      </c>
    </row>
    <row r="5" spans="2:20" ht="15">
      <c r="B5" s="61">
        <v>7</v>
      </c>
      <c r="C5" s="65">
        <v>0.2007175925925926</v>
      </c>
      <c r="E5" s="79">
        <v>2</v>
      </c>
      <c r="F5" s="18" t="str">
        <f>'LEG A'!F5</f>
        <v>WREAKE LADIES</v>
      </c>
      <c r="G5" s="29" t="s">
        <v>94</v>
      </c>
      <c r="H5" s="19">
        <f>IF('LEG F'!I5&lt;'LEG F'!H2,'LEG F'!I5,'LEG F'!H2)</f>
        <v>0.22046296296296297</v>
      </c>
      <c r="I5" s="35">
        <f>VLOOKUP(E4:E43,$B4:$C43,2,FALSE)</f>
        <v>0.26255787037037037</v>
      </c>
      <c r="J5" s="8">
        <f aca="true" t="shared" si="0" ref="J5:J43">I5-H5</f>
        <v>0.0420949074074074</v>
      </c>
      <c r="K5" s="19">
        <f>'LEG F'!K5+J5</f>
        <v>0.27868055555555554</v>
      </c>
      <c r="L5" s="11"/>
      <c r="M5" s="54">
        <v>2</v>
      </c>
      <c r="N5" s="54" t="s">
        <v>57</v>
      </c>
      <c r="O5" s="54" t="s">
        <v>304</v>
      </c>
      <c r="P5" s="55">
        <v>0.030555555555555558</v>
      </c>
      <c r="Q5" s="53"/>
      <c r="R5" s="54">
        <v>2</v>
      </c>
      <c r="S5" s="54" t="s">
        <v>49</v>
      </c>
      <c r="T5" s="55">
        <v>0.2007175925925926</v>
      </c>
    </row>
    <row r="6" spans="2:20" ht="15">
      <c r="B6" s="61">
        <v>10</v>
      </c>
      <c r="C6" s="65">
        <v>0.2014236111111111</v>
      </c>
      <c r="E6" s="79">
        <v>3</v>
      </c>
      <c r="F6" s="18" t="str">
        <f>'LEG A'!F6</f>
        <v>CHARNWOOD MIXED</v>
      </c>
      <c r="G6" s="29" t="s">
        <v>291</v>
      </c>
      <c r="H6" s="19">
        <f>IF('LEG F'!I6&lt;'LEG F'!H2,'LEG F'!I6,'LEG F'!H2)</f>
        <v>0.17712962962962964</v>
      </c>
      <c r="I6" s="35">
        <f>VLOOKUP(E4:E43,$B4:$C43,2,FALSE)</f>
        <v>0.21506944444444445</v>
      </c>
      <c r="J6" s="8">
        <f t="shared" si="0"/>
        <v>0.037939814814814815</v>
      </c>
      <c r="K6" s="19">
        <f>'LEG F'!K6+J6</f>
        <v>0.21506944444444445</v>
      </c>
      <c r="L6" s="11"/>
      <c r="M6" s="54">
        <v>3</v>
      </c>
      <c r="N6" s="54" t="s">
        <v>49</v>
      </c>
      <c r="O6" s="54" t="s">
        <v>295</v>
      </c>
      <c r="P6" s="55">
        <v>0.03221064814814814</v>
      </c>
      <c r="Q6" s="53"/>
      <c r="R6" s="54">
        <v>3</v>
      </c>
      <c r="S6" s="54" t="s">
        <v>52</v>
      </c>
      <c r="T6" s="55">
        <v>0.20142361111111112</v>
      </c>
    </row>
    <row r="7" spans="2:20" ht="15">
      <c r="B7" s="61">
        <v>21</v>
      </c>
      <c r="C7" s="65">
        <v>0.2032986111111111</v>
      </c>
      <c r="E7" s="79">
        <v>4</v>
      </c>
      <c r="F7" s="18" t="str">
        <f>'LEG A'!F7</f>
        <v>SHEPSHED MEN A</v>
      </c>
      <c r="G7" s="29" t="s">
        <v>292</v>
      </c>
      <c r="H7" s="19">
        <f>IF('LEG F'!I7&lt;'LEG F'!H2,'LEG F'!I7,'LEG F'!H2)</f>
        <v>0.18207175925925925</v>
      </c>
      <c r="I7" s="35">
        <f>VLOOKUP(E4:E43,$B4:$C43,2,FALSE)</f>
        <v>0.21568287037037037</v>
      </c>
      <c r="J7" s="8">
        <f t="shared" si="0"/>
        <v>0.03361111111111112</v>
      </c>
      <c r="K7" s="19">
        <f>'LEG F'!K7+J7</f>
        <v>0.21568287037037037</v>
      </c>
      <c r="L7" s="11"/>
      <c r="M7" s="54">
        <v>4</v>
      </c>
      <c r="N7" s="54" t="s">
        <v>69</v>
      </c>
      <c r="O7" s="54" t="s">
        <v>317</v>
      </c>
      <c r="P7" s="55">
        <v>0.03261574074074072</v>
      </c>
      <c r="Q7" s="53"/>
      <c r="R7" s="54">
        <v>4</v>
      </c>
      <c r="S7" s="54" t="s">
        <v>61</v>
      </c>
      <c r="T7" s="55">
        <v>0.2032986111111111</v>
      </c>
    </row>
    <row r="8" spans="2:20" ht="15">
      <c r="B8" s="61">
        <v>29</v>
      </c>
      <c r="C8" s="65">
        <v>0.20799768518518516</v>
      </c>
      <c r="E8" s="79">
        <v>5</v>
      </c>
      <c r="F8" s="18" t="str">
        <f>'LEG A'!F8</f>
        <v>SHEPSHED MEN B</v>
      </c>
      <c r="G8" s="29" t="s">
        <v>293</v>
      </c>
      <c r="H8" s="19">
        <f>IF('LEG F'!I8&lt;'LEG F'!H2,'LEG F'!I8,'LEG F'!H2)</f>
        <v>0.20304398148148148</v>
      </c>
      <c r="I8" s="35">
        <f>VLOOKUP(E4:E43,$B4:$C43,2,FALSE)</f>
        <v>0.24824074074074076</v>
      </c>
      <c r="J8" s="8">
        <f t="shared" si="0"/>
        <v>0.045196759259259284</v>
      </c>
      <c r="K8" s="19">
        <f>'LEG F'!K8+J8</f>
        <v>0.25604166666666667</v>
      </c>
      <c r="L8" s="11"/>
      <c r="M8" s="54">
        <v>5</v>
      </c>
      <c r="N8" s="54" t="s">
        <v>42</v>
      </c>
      <c r="O8" s="54" t="s">
        <v>82</v>
      </c>
      <c r="P8" s="55">
        <v>0.032835648148148155</v>
      </c>
      <c r="Q8" s="53"/>
      <c r="R8" s="54">
        <v>5</v>
      </c>
      <c r="S8" s="54" t="s">
        <v>69</v>
      </c>
      <c r="T8" s="55">
        <v>0.20799768518518516</v>
      </c>
    </row>
    <row r="9" spans="2:20" ht="15">
      <c r="B9" s="61">
        <v>33</v>
      </c>
      <c r="C9" s="65">
        <v>0.21394675925925924</v>
      </c>
      <c r="E9" s="79">
        <v>6</v>
      </c>
      <c r="F9" s="18" t="str">
        <f>'LEG A'!F9</f>
        <v>SHEPSHED LADIES</v>
      </c>
      <c r="G9" s="29" t="s">
        <v>294</v>
      </c>
      <c r="H9" s="19">
        <f>IF('LEG F'!I9&lt;'LEG F'!H2,'LEG F'!I9,'LEG F'!H2)</f>
        <v>0.206099537037037</v>
      </c>
      <c r="I9" s="35">
        <f>VLOOKUP(E4:E43,$B4:$C43,2,FALSE)</f>
        <v>0.24474537037037036</v>
      </c>
      <c r="J9" s="8">
        <f t="shared" si="0"/>
        <v>0.03864583333333335</v>
      </c>
      <c r="K9" s="19">
        <f>'LEG F'!K9+J9</f>
        <v>0.2644212962962963</v>
      </c>
      <c r="L9" s="11"/>
      <c r="M9" s="54">
        <v>6</v>
      </c>
      <c r="N9" s="54" t="s">
        <v>61</v>
      </c>
      <c r="O9" s="54" t="s">
        <v>309</v>
      </c>
      <c r="P9" s="55">
        <v>0.03284722222222222</v>
      </c>
      <c r="Q9" s="53"/>
      <c r="R9" s="54">
        <v>6</v>
      </c>
      <c r="S9" s="54" t="s">
        <v>73</v>
      </c>
      <c r="T9" s="55">
        <v>0.21394675925925924</v>
      </c>
    </row>
    <row r="10" spans="2:20" ht="15">
      <c r="B10" s="61">
        <v>16</v>
      </c>
      <c r="C10" s="65">
        <v>0.21488425925925925</v>
      </c>
      <c r="E10" s="79">
        <v>7</v>
      </c>
      <c r="F10" s="18" t="str">
        <f>'LEG A'!F10</f>
        <v>BARROW MEN A</v>
      </c>
      <c r="G10" s="29" t="s">
        <v>295</v>
      </c>
      <c r="H10" s="19">
        <f>IF('LEG F'!I10&lt;'LEG F'!H2,'LEG F'!I10,'LEG F'!H2)</f>
        <v>0.16850694444444445</v>
      </c>
      <c r="I10" s="35">
        <f>VLOOKUP(E4:E43,$B4:$C43,2,FALSE)</f>
        <v>0.2007175925925926</v>
      </c>
      <c r="J10" s="8">
        <f t="shared" si="0"/>
        <v>0.03221064814814814</v>
      </c>
      <c r="K10" s="19">
        <f>'LEG F'!K10+J10</f>
        <v>0.2007175925925926</v>
      </c>
      <c r="L10" s="11"/>
      <c r="M10" s="54">
        <v>7</v>
      </c>
      <c r="N10" s="54" t="s">
        <v>46</v>
      </c>
      <c r="O10" s="54" t="s">
        <v>292</v>
      </c>
      <c r="P10" s="55">
        <v>0.03361111111111112</v>
      </c>
      <c r="Q10" s="53"/>
      <c r="R10" s="54">
        <v>7</v>
      </c>
      <c r="S10" s="54" t="s">
        <v>45</v>
      </c>
      <c r="T10" s="55">
        <v>0.21506944444444445</v>
      </c>
    </row>
    <row r="11" spans="2:20" ht="15">
      <c r="B11" s="61">
        <v>3</v>
      </c>
      <c r="C11" s="65">
        <v>0.21506944444444445</v>
      </c>
      <c r="E11" s="79">
        <v>8</v>
      </c>
      <c r="F11" s="18" t="str">
        <f>'LEG A'!F11</f>
        <v>BARROW MEN B</v>
      </c>
      <c r="G11" s="29" t="s">
        <v>296</v>
      </c>
      <c r="H11" s="19">
        <f>IF('LEG F'!I11&lt;'LEG F'!H2,'LEG F'!I11,'LEG F'!H2)</f>
        <v>0.1915162037037037</v>
      </c>
      <c r="I11" s="35">
        <f>VLOOKUP(E4:E43,$B4:$C43,2,FALSE)</f>
        <v>0.23575231481481482</v>
      </c>
      <c r="J11" s="8">
        <f t="shared" si="0"/>
        <v>0.044236111111111115</v>
      </c>
      <c r="K11" s="19">
        <f>'LEG F'!K11+J11</f>
        <v>0.23925925925925925</v>
      </c>
      <c r="L11" s="11"/>
      <c r="M11" s="54">
        <v>8</v>
      </c>
      <c r="N11" s="54" t="s">
        <v>66</v>
      </c>
      <c r="O11" s="54" t="s">
        <v>314</v>
      </c>
      <c r="P11" s="55">
        <v>0.03439814814814815</v>
      </c>
      <c r="Q11" s="53"/>
      <c r="R11" s="54">
        <v>8</v>
      </c>
      <c r="S11" s="54" t="s">
        <v>46</v>
      </c>
      <c r="T11" s="55">
        <v>0.21568287037037037</v>
      </c>
    </row>
    <row r="12" spans="2:20" ht="15">
      <c r="B12" s="61">
        <v>4</v>
      </c>
      <c r="C12" s="65">
        <v>0.21568287037037037</v>
      </c>
      <c r="E12" s="79">
        <v>9</v>
      </c>
      <c r="F12" s="18" t="str">
        <f>'LEG A'!F12</f>
        <v>BARROW LADIES</v>
      </c>
      <c r="G12" s="29" t="s">
        <v>297</v>
      </c>
      <c r="H12" s="19">
        <f>IF('LEG F'!I12&lt;'LEG F'!H2,'LEG F'!I12,'LEG F'!H2)</f>
        <v>0.19456018518518517</v>
      </c>
      <c r="I12" s="35">
        <f>VLOOKUP(E4:E43,$B4:$C43,2,FALSE)</f>
        <v>0.2346990740740741</v>
      </c>
      <c r="J12" s="8">
        <f t="shared" si="0"/>
        <v>0.04013888888888892</v>
      </c>
      <c r="K12" s="19">
        <f>'LEG F'!K12+J12</f>
        <v>0.2518518518518519</v>
      </c>
      <c r="L12" s="11"/>
      <c r="M12" s="54">
        <v>9</v>
      </c>
      <c r="N12" s="54" t="s">
        <v>59</v>
      </c>
      <c r="O12" s="54" t="s">
        <v>307</v>
      </c>
      <c r="P12" s="55">
        <v>0.03498842592592591</v>
      </c>
      <c r="Q12" s="53"/>
      <c r="R12" s="54">
        <v>9</v>
      </c>
      <c r="S12" s="54" t="s">
        <v>57</v>
      </c>
      <c r="T12" s="55">
        <v>0.21930555555555556</v>
      </c>
    </row>
    <row r="13" spans="2:20" ht="15">
      <c r="B13" s="61">
        <v>14</v>
      </c>
      <c r="C13" s="65">
        <v>0.22238425925925928</v>
      </c>
      <c r="E13" s="79">
        <v>10</v>
      </c>
      <c r="F13" s="18" t="str">
        <f>'LEG A'!F13</f>
        <v>HARBOROUGH MIXED A</v>
      </c>
      <c r="G13" s="29" t="s">
        <v>298</v>
      </c>
      <c r="H13" s="19">
        <f>IF('LEG F'!I13&lt;'LEG F'!H2,'LEG F'!I13,'LEG F'!H2)</f>
        <v>0.17288194444444446</v>
      </c>
      <c r="I13" s="35">
        <f>VLOOKUP(E4:E43,$B4:$C43,2,FALSE)</f>
        <v>0.2014236111111111</v>
      </c>
      <c r="J13" s="8">
        <f t="shared" si="0"/>
        <v>0.028541666666666632</v>
      </c>
      <c r="K13" s="19">
        <f>'LEG F'!K13+J13</f>
        <v>0.20142361111111112</v>
      </c>
      <c r="L13" s="11"/>
      <c r="M13" s="54">
        <v>10</v>
      </c>
      <c r="N13" s="54" t="s">
        <v>56</v>
      </c>
      <c r="O13" s="54" t="s">
        <v>302</v>
      </c>
      <c r="P13" s="55">
        <v>0.03567129629629634</v>
      </c>
      <c r="Q13" s="53"/>
      <c r="R13" s="54">
        <v>10</v>
      </c>
      <c r="S13" s="54" t="s">
        <v>59</v>
      </c>
      <c r="T13" s="55">
        <v>0.22712962962962963</v>
      </c>
    </row>
    <row r="14" spans="2:20" ht="15">
      <c r="B14" s="61">
        <v>22</v>
      </c>
      <c r="C14" s="65">
        <v>0.22568287037037038</v>
      </c>
      <c r="E14" s="79">
        <v>11</v>
      </c>
      <c r="F14" s="18" t="str">
        <f>'LEG A'!F14</f>
        <v>HARBOROUGH MIXED B</v>
      </c>
      <c r="G14" s="29" t="s">
        <v>299</v>
      </c>
      <c r="H14" s="19">
        <f>IF('LEG F'!I14&lt;'LEG F'!H2,'LEG F'!I14,'LEG F'!H2)</f>
        <v>0.19425925925925927</v>
      </c>
      <c r="I14" s="35">
        <f>VLOOKUP(E4:E43,$B4:$C43,2,FALSE)</f>
        <v>0.24060185185185187</v>
      </c>
      <c r="J14" s="8">
        <f t="shared" si="0"/>
        <v>0.0463425925925926</v>
      </c>
      <c r="K14" s="19">
        <f>'LEG F'!K14+J14</f>
        <v>0.24643518518518523</v>
      </c>
      <c r="L14" s="11"/>
      <c r="M14" s="54">
        <v>11</v>
      </c>
      <c r="N14" s="54" t="s">
        <v>62</v>
      </c>
      <c r="O14" s="54" t="s">
        <v>310</v>
      </c>
      <c r="P14" s="55">
        <v>0.03593750000000004</v>
      </c>
      <c r="Q14" s="53"/>
      <c r="R14" s="54">
        <v>11</v>
      </c>
      <c r="S14" s="54" t="s">
        <v>62</v>
      </c>
      <c r="T14" s="55">
        <v>0.2303240740740741</v>
      </c>
    </row>
    <row r="15" spans="2:20" ht="15">
      <c r="B15" s="61">
        <v>19</v>
      </c>
      <c r="C15" s="65">
        <v>0.2260648148148148</v>
      </c>
      <c r="E15" s="79">
        <v>12</v>
      </c>
      <c r="F15" s="18" t="str">
        <f>'LEG A'!F15</f>
        <v>OWLS MEN</v>
      </c>
      <c r="G15" s="29" t="s">
        <v>300</v>
      </c>
      <c r="H15" s="19">
        <f>IF('LEG F'!I15&lt;'LEG F'!H2,'LEG F'!I15,'LEG F'!H2)</f>
        <v>0.20062499999999997</v>
      </c>
      <c r="I15" s="35">
        <f>VLOOKUP(E4:E43,$B4:$C43,2,FALSE)</f>
        <v>0.2391087962962963</v>
      </c>
      <c r="J15" s="8">
        <f t="shared" si="0"/>
        <v>0.038483796296296335</v>
      </c>
      <c r="K15" s="19">
        <f>'LEG F'!K15+J15</f>
        <v>0.2425578703703704</v>
      </c>
      <c r="L15" s="11"/>
      <c r="M15" s="54">
        <v>12</v>
      </c>
      <c r="N15" s="54" t="s">
        <v>73</v>
      </c>
      <c r="O15" s="54" t="s">
        <v>321</v>
      </c>
      <c r="P15" s="55">
        <v>0.037800925925925905</v>
      </c>
      <c r="Q15" s="53"/>
      <c r="R15" s="54">
        <v>12</v>
      </c>
      <c r="S15" s="54" t="s">
        <v>56</v>
      </c>
      <c r="T15" s="55">
        <v>0.23209490740740743</v>
      </c>
    </row>
    <row r="16" spans="2:20" ht="15">
      <c r="B16" s="61">
        <v>15</v>
      </c>
      <c r="C16" s="65">
        <v>0.23216435185185183</v>
      </c>
      <c r="E16" s="79">
        <v>13</v>
      </c>
      <c r="F16" s="18" t="str">
        <f>'LEG A'!F16</f>
        <v>OWLS MIXED</v>
      </c>
      <c r="G16" s="29" t="s">
        <v>301</v>
      </c>
      <c r="H16" s="19">
        <f>IF('LEG F'!I16&lt;'LEG F'!H2,'LEG F'!I16,'LEG F'!H2)</f>
        <v>0.20549768518518519</v>
      </c>
      <c r="I16" s="35">
        <f>VLOOKUP(E4:E43,$B4:$C43,2,FALSE)</f>
        <v>0.2501157407407408</v>
      </c>
      <c r="J16" s="8">
        <f t="shared" si="0"/>
        <v>0.04461805555555559</v>
      </c>
      <c r="K16" s="19">
        <f>'LEG F'!K16+J16</f>
        <v>0.2639351851851852</v>
      </c>
      <c r="L16" s="11"/>
      <c r="M16" s="54">
        <v>13</v>
      </c>
      <c r="N16" s="54" t="s">
        <v>45</v>
      </c>
      <c r="O16" s="54" t="s">
        <v>291</v>
      </c>
      <c r="P16" s="55">
        <v>0.037939814814814815</v>
      </c>
      <c r="Q16" s="53"/>
      <c r="R16" s="54">
        <v>13</v>
      </c>
      <c r="S16" s="54" t="s">
        <v>64</v>
      </c>
      <c r="T16" s="55">
        <v>0.23386574074074074</v>
      </c>
    </row>
    <row r="17" spans="2:20" ht="15">
      <c r="B17" s="61">
        <v>32</v>
      </c>
      <c r="C17" s="65">
        <v>0.2331712962962963</v>
      </c>
      <c r="E17" s="79">
        <v>14</v>
      </c>
      <c r="F17" s="18" t="str">
        <f>'LEG A'!F17</f>
        <v>ROADHOGGS MEN</v>
      </c>
      <c r="G17" s="29" t="s">
        <v>302</v>
      </c>
      <c r="H17" s="19">
        <f>IF('LEG F'!I17&lt;'LEG F'!H2,'LEG F'!I17,'LEG F'!H2)</f>
        <v>0.18671296296296294</v>
      </c>
      <c r="I17" s="35">
        <f>VLOOKUP(E4:E43,$B4:$C43,2,FALSE)</f>
        <v>0.22238425925925928</v>
      </c>
      <c r="J17" s="8">
        <f t="shared" si="0"/>
        <v>0.03567129629629634</v>
      </c>
      <c r="K17" s="19">
        <f>'LEG F'!K17+J17</f>
        <v>0.23209490740740743</v>
      </c>
      <c r="L17" s="11"/>
      <c r="M17" s="54">
        <v>14</v>
      </c>
      <c r="N17" s="54" t="s">
        <v>54</v>
      </c>
      <c r="O17" s="54" t="s">
        <v>300</v>
      </c>
      <c r="P17" s="55">
        <v>0.038483796296296335</v>
      </c>
      <c r="Q17" s="53"/>
      <c r="R17" s="54">
        <v>14</v>
      </c>
      <c r="S17" s="54" t="s">
        <v>50</v>
      </c>
      <c r="T17" s="55">
        <v>0.23925925925925925</v>
      </c>
    </row>
    <row r="18" spans="2:20" ht="15">
      <c r="B18" s="61">
        <v>24</v>
      </c>
      <c r="C18" s="65">
        <v>0.2334375</v>
      </c>
      <c r="E18" s="79">
        <v>15</v>
      </c>
      <c r="F18" s="18" t="str">
        <f>'LEG A'!F18</f>
        <v>WREAKE MEN</v>
      </c>
      <c r="G18" s="29" t="s">
        <v>303</v>
      </c>
      <c r="H18" s="19">
        <f>IF('LEG F'!I18&lt;'LEG F'!H2,'LEG F'!I18,'LEG F'!H2)</f>
        <v>0.19238425925925925</v>
      </c>
      <c r="I18" s="35">
        <f>VLOOKUP(E4:E43,$B4:$C43,2,FALSE)</f>
        <v>0.23216435185185183</v>
      </c>
      <c r="J18" s="8">
        <f t="shared" si="0"/>
        <v>0.039780092592592575</v>
      </c>
      <c r="K18" s="19">
        <f>'LEG F'!K18+J18</f>
        <v>0.23990740740740735</v>
      </c>
      <c r="L18" s="11"/>
      <c r="M18" s="54">
        <v>15</v>
      </c>
      <c r="N18" s="54" t="s">
        <v>48</v>
      </c>
      <c r="O18" s="54" t="s">
        <v>294</v>
      </c>
      <c r="P18" s="55">
        <v>0.03864583333333335</v>
      </c>
      <c r="Q18" s="53"/>
      <c r="R18" s="54">
        <v>15</v>
      </c>
      <c r="S18" s="54" t="s">
        <v>72</v>
      </c>
      <c r="T18" s="55">
        <v>0.2398263888888889</v>
      </c>
    </row>
    <row r="19" spans="2:20" ht="15">
      <c r="B19" s="61">
        <v>9</v>
      </c>
      <c r="C19" s="65">
        <v>0.2346990740740741</v>
      </c>
      <c r="E19" s="79">
        <v>16</v>
      </c>
      <c r="F19" s="18" t="str">
        <f>'LEG A'!F19</f>
        <v>WREAKE MIXED A</v>
      </c>
      <c r="G19" s="29" t="s">
        <v>304</v>
      </c>
      <c r="H19" s="19">
        <f>IF('LEG F'!I19&lt;'LEG F'!H2,'LEG F'!I19,'LEG F'!H2)</f>
        <v>0.1843287037037037</v>
      </c>
      <c r="I19" s="35">
        <f>VLOOKUP(E4:E43,$B4:$C43,2,FALSE)</f>
        <v>0.21488425925925925</v>
      </c>
      <c r="J19" s="8">
        <f t="shared" si="0"/>
        <v>0.030555555555555558</v>
      </c>
      <c r="K19" s="19">
        <f>'LEG F'!K19+J19</f>
        <v>0.21930555555555556</v>
      </c>
      <c r="L19" s="11"/>
      <c r="M19" s="54">
        <v>16</v>
      </c>
      <c r="N19" s="54" t="s">
        <v>72</v>
      </c>
      <c r="O19" s="54" t="s">
        <v>320</v>
      </c>
      <c r="P19" s="55">
        <v>0.03887731481481482</v>
      </c>
      <c r="Q19" s="53"/>
      <c r="R19" s="54">
        <v>16</v>
      </c>
      <c r="S19" s="54" t="s">
        <v>43</v>
      </c>
      <c r="T19" s="55">
        <v>0.23990740740740735</v>
      </c>
    </row>
    <row r="20" spans="2:20" ht="15">
      <c r="B20" s="61">
        <v>8</v>
      </c>
      <c r="C20" s="65">
        <v>0.23575231481481482</v>
      </c>
      <c r="E20" s="79">
        <v>17</v>
      </c>
      <c r="F20" s="18" t="str">
        <f>'LEG A'!F20</f>
        <v>WREAKE MIXED B</v>
      </c>
      <c r="G20" s="29" t="s">
        <v>305</v>
      </c>
      <c r="H20" s="19">
        <f>IF('LEG F'!I20&lt;'LEG F'!H2,'LEG F'!I20,'LEG F'!H2)</f>
        <v>0.21631944444444443</v>
      </c>
      <c r="I20" s="35">
        <f>VLOOKUP(E4:E43,$B4:$C43,2,FALSE)</f>
        <v>0.26718749999999997</v>
      </c>
      <c r="J20" s="8">
        <f t="shared" si="0"/>
        <v>0.05086805555555554</v>
      </c>
      <c r="K20" s="19">
        <f>'LEG F'!K20+J20</f>
        <v>0.2860069444444444</v>
      </c>
      <c r="L20" s="11"/>
      <c r="M20" s="54">
        <v>17</v>
      </c>
      <c r="N20" s="54" t="s">
        <v>70</v>
      </c>
      <c r="O20" s="54" t="s">
        <v>318</v>
      </c>
      <c r="P20" s="55">
        <v>0.039224537037037044</v>
      </c>
      <c r="Q20" s="53"/>
      <c r="R20" s="54">
        <v>17</v>
      </c>
      <c r="S20" s="54" t="s">
        <v>54</v>
      </c>
      <c r="T20" s="55">
        <v>0.2425578703703704</v>
      </c>
    </row>
    <row r="21" spans="2:20" ht="15">
      <c r="B21" s="61">
        <v>18</v>
      </c>
      <c r="C21" s="65">
        <v>0.23645833333333333</v>
      </c>
      <c r="E21" s="79">
        <v>18</v>
      </c>
      <c r="F21" s="18" t="str">
        <f>'LEG A'!F21</f>
        <v>FLECKNY KIBWRTH MIX</v>
      </c>
      <c r="G21" s="29" t="s">
        <v>306</v>
      </c>
      <c r="H21" s="19">
        <f>IF('LEG F'!I21&lt;'LEG F'!H2,'LEG F'!I21,'LEG F'!H2)</f>
        <v>0.18930555555555553</v>
      </c>
      <c r="I21" s="35">
        <f>VLOOKUP(E4:E43,$B4:$C43,2,FALSE)</f>
        <v>0.23645833333333333</v>
      </c>
      <c r="J21" s="8">
        <f t="shared" si="0"/>
        <v>0.04715277777777779</v>
      </c>
      <c r="K21" s="19">
        <f>'LEG F'!K21+J21</f>
        <v>0.24541666666666667</v>
      </c>
      <c r="L21" s="11"/>
      <c r="M21" s="54">
        <v>18</v>
      </c>
      <c r="N21" s="54" t="s">
        <v>43</v>
      </c>
      <c r="O21" s="54" t="s">
        <v>303</v>
      </c>
      <c r="P21" s="55">
        <v>0.039780092592592575</v>
      </c>
      <c r="Q21" s="53"/>
      <c r="R21" s="54">
        <v>18</v>
      </c>
      <c r="S21" s="54" t="s">
        <v>70</v>
      </c>
      <c r="T21" s="55">
        <v>0.24469907407407407</v>
      </c>
    </row>
    <row r="22" spans="2:20" ht="15">
      <c r="B22" s="61">
        <v>23</v>
      </c>
      <c r="C22" s="65">
        <v>0.23679398148148148</v>
      </c>
      <c r="E22" s="79">
        <v>19</v>
      </c>
      <c r="F22" s="18" t="str">
        <f>'LEG A'!F22</f>
        <v>WEST END MIXED A</v>
      </c>
      <c r="G22" s="29" t="s">
        <v>307</v>
      </c>
      <c r="H22" s="19">
        <f>IF('LEG F'!I22&lt;'LEG F'!H2,'LEG F'!I22,'LEG F'!H2)</f>
        <v>0.1910763888888889</v>
      </c>
      <c r="I22" s="35">
        <f>VLOOKUP(E4:E43,$B4:$C43,2,FALSE)</f>
        <v>0.2260648148148148</v>
      </c>
      <c r="J22" s="8">
        <f t="shared" si="0"/>
        <v>0.03498842592592591</v>
      </c>
      <c r="K22" s="19">
        <f>'LEG F'!K22+J22</f>
        <v>0.22712962962962963</v>
      </c>
      <c r="L22" s="11"/>
      <c r="M22" s="54">
        <v>19</v>
      </c>
      <c r="N22" s="54" t="s">
        <v>51</v>
      </c>
      <c r="O22" s="54" t="s">
        <v>297</v>
      </c>
      <c r="P22" s="55">
        <v>0.04013888888888892</v>
      </c>
      <c r="Q22" s="53"/>
      <c r="R22" s="54">
        <v>19</v>
      </c>
      <c r="S22" s="54" t="s">
        <v>75</v>
      </c>
      <c r="T22" s="55">
        <v>0.24541666666666667</v>
      </c>
    </row>
    <row r="23" spans="2:20" ht="15">
      <c r="B23" s="61">
        <v>12</v>
      </c>
      <c r="C23" s="65">
        <v>0.2391087962962963</v>
      </c>
      <c r="E23" s="79">
        <v>20</v>
      </c>
      <c r="F23" s="18" t="str">
        <f>'LEG A'!F23</f>
        <v>WEST END MIXED B</v>
      </c>
      <c r="G23" s="29" t="s">
        <v>308</v>
      </c>
      <c r="H23" s="19">
        <f>IF('LEG F'!I23&lt;'LEG F'!H2,'LEG F'!I23,'LEG F'!H2)</f>
        <v>0.20396990740740742</v>
      </c>
      <c r="I23" s="35">
        <f>VLOOKUP(E4:E43,$B4:$C43,2,FALSE)</f>
        <v>0.2508101851851852</v>
      </c>
      <c r="J23" s="8">
        <f t="shared" si="0"/>
        <v>0.0468402777777778</v>
      </c>
      <c r="K23" s="19">
        <f>'LEG F'!K23+J23</f>
        <v>0.2587615740740741</v>
      </c>
      <c r="L23" s="11"/>
      <c r="M23" s="54">
        <v>20</v>
      </c>
      <c r="N23" s="54" t="s">
        <v>63</v>
      </c>
      <c r="O23" s="54" t="s">
        <v>311</v>
      </c>
      <c r="P23" s="55">
        <v>0.040532407407407406</v>
      </c>
      <c r="Q23" s="53"/>
      <c r="R23" s="54">
        <v>20</v>
      </c>
      <c r="S23" s="54" t="s">
        <v>63</v>
      </c>
      <c r="T23" s="55">
        <v>0.24604166666666666</v>
      </c>
    </row>
    <row r="24" spans="2:20" ht="15">
      <c r="B24" s="61">
        <v>27</v>
      </c>
      <c r="C24" s="65">
        <v>0.2400925925925926</v>
      </c>
      <c r="E24" s="79">
        <v>21</v>
      </c>
      <c r="F24" s="18" t="str">
        <f>'LEG A'!F24</f>
        <v>HUNCOTE MEN A</v>
      </c>
      <c r="G24" s="29" t="s">
        <v>309</v>
      </c>
      <c r="H24" s="19">
        <f>IF('LEG F'!I24&lt;'LEG F'!H2,'LEG F'!I24,'LEG F'!H2)</f>
        <v>0.1704513888888889</v>
      </c>
      <c r="I24" s="35">
        <f>VLOOKUP(E4:E43,$B4:$C43,2,FALSE)</f>
        <v>0.2032986111111111</v>
      </c>
      <c r="J24" s="8">
        <f t="shared" si="0"/>
        <v>0.03284722222222222</v>
      </c>
      <c r="K24" s="19">
        <f>'LEG F'!K24+J24</f>
        <v>0.2032986111111111</v>
      </c>
      <c r="L24" s="11"/>
      <c r="M24" s="54">
        <v>21</v>
      </c>
      <c r="N24" s="54" t="s">
        <v>65</v>
      </c>
      <c r="O24" s="54" t="s">
        <v>313</v>
      </c>
      <c r="P24" s="55">
        <v>0.040532407407407406</v>
      </c>
      <c r="Q24" s="53"/>
      <c r="R24" s="54">
        <v>21</v>
      </c>
      <c r="S24" s="54" t="s">
        <v>67</v>
      </c>
      <c r="T24" s="55">
        <v>0.24605324074074078</v>
      </c>
    </row>
    <row r="25" spans="2:20" ht="15">
      <c r="B25" s="61">
        <v>11</v>
      </c>
      <c r="C25" s="65">
        <v>0.24060185185185187</v>
      </c>
      <c r="E25" s="79">
        <v>22</v>
      </c>
      <c r="F25" s="18" t="str">
        <f>'LEG A'!F25</f>
        <v>HUNCOTE MEN B</v>
      </c>
      <c r="G25" s="29" t="s">
        <v>310</v>
      </c>
      <c r="H25" s="19">
        <f>IF('LEG F'!I25&lt;'LEG F'!H2,'LEG F'!I25,'LEG F'!H2)</f>
        <v>0.18974537037037034</v>
      </c>
      <c r="I25" s="35">
        <f>VLOOKUP(E4:E43,$B4:$C43,2,FALSE)</f>
        <v>0.22568287037037038</v>
      </c>
      <c r="J25" s="8">
        <f t="shared" si="0"/>
        <v>0.03593750000000004</v>
      </c>
      <c r="K25" s="19">
        <f>'LEG F'!K25+J25</f>
        <v>0.2303240740740741</v>
      </c>
      <c r="L25" s="11"/>
      <c r="M25" s="54">
        <v>22</v>
      </c>
      <c r="N25" s="54" t="s">
        <v>67</v>
      </c>
      <c r="O25" s="54" t="s">
        <v>315</v>
      </c>
      <c r="P25" s="55">
        <v>0.04097222222222224</v>
      </c>
      <c r="Q25" s="53"/>
      <c r="R25" s="54">
        <v>22</v>
      </c>
      <c r="S25" s="54" t="s">
        <v>53</v>
      </c>
      <c r="T25" s="55">
        <v>0.24643518518518523</v>
      </c>
    </row>
    <row r="26" spans="2:20" ht="15">
      <c r="B26" s="61">
        <v>25</v>
      </c>
      <c r="C26" s="65">
        <v>0.24203703703703705</v>
      </c>
      <c r="E26" s="79">
        <v>23</v>
      </c>
      <c r="F26" s="18" t="str">
        <f>'LEG A'!F26</f>
        <v>HUNCOTE LADIES</v>
      </c>
      <c r="G26" s="29" t="s">
        <v>311</v>
      </c>
      <c r="H26" s="19">
        <f>IF('LEG F'!I26&lt;'LEG F'!H2,'LEG F'!I26,'LEG F'!H2)</f>
        <v>0.19626157407407407</v>
      </c>
      <c r="I26" s="35">
        <f>VLOOKUP(E4:E43,$B4:$C43,2,FALSE)</f>
        <v>0.23679398148148148</v>
      </c>
      <c r="J26" s="8">
        <f t="shared" si="0"/>
        <v>0.040532407407407406</v>
      </c>
      <c r="K26" s="19">
        <f>'LEG F'!K26+J26</f>
        <v>0.24604166666666666</v>
      </c>
      <c r="L26" s="11"/>
      <c r="M26" s="54">
        <v>23</v>
      </c>
      <c r="N26" s="54" t="s">
        <v>44</v>
      </c>
      <c r="O26" s="54" t="s">
        <v>94</v>
      </c>
      <c r="P26" s="55">
        <v>0.0420949074074074</v>
      </c>
      <c r="Q26" s="53"/>
      <c r="R26" s="54">
        <v>23</v>
      </c>
      <c r="S26" s="54" t="s">
        <v>51</v>
      </c>
      <c r="T26" s="55">
        <v>0.2518518518518519</v>
      </c>
    </row>
    <row r="27" spans="2:20" ht="15">
      <c r="B27" s="61">
        <v>30</v>
      </c>
      <c r="C27" s="65">
        <v>0.24296296296296296</v>
      </c>
      <c r="E27" s="79">
        <v>24</v>
      </c>
      <c r="F27" s="18" t="str">
        <f>'LEG A'!F27</f>
        <v>BIRSTALL MEN</v>
      </c>
      <c r="G27" s="29" t="s">
        <v>312</v>
      </c>
      <c r="H27" s="19">
        <f>IF('LEG F'!I27&lt;'LEG F'!H2,'LEG F'!I27,'LEG F'!H2)</f>
        <v>0.18986111111111112</v>
      </c>
      <c r="I27" s="35">
        <f>VLOOKUP(E4:E43,$B4:$C43,2,FALSE)</f>
        <v>0.2334375</v>
      </c>
      <c r="J27" s="8">
        <f t="shared" si="0"/>
        <v>0.04357638888888887</v>
      </c>
      <c r="K27" s="19">
        <f>'LEG F'!K27+J27</f>
        <v>0.23386574074074074</v>
      </c>
      <c r="L27" s="11"/>
      <c r="M27" s="54">
        <v>24</v>
      </c>
      <c r="N27" s="54" t="s">
        <v>64</v>
      </c>
      <c r="O27" s="54" t="s">
        <v>312</v>
      </c>
      <c r="P27" s="55">
        <v>0.04357638888888887</v>
      </c>
      <c r="Q27" s="53"/>
      <c r="R27" s="54">
        <v>24</v>
      </c>
      <c r="S27" s="54" t="s">
        <v>65</v>
      </c>
      <c r="T27" s="55">
        <v>0.2525</v>
      </c>
    </row>
    <row r="28" spans="2:20" ht="15">
      <c r="B28" s="61">
        <v>6</v>
      </c>
      <c r="C28" s="65">
        <v>0.24474537037037036</v>
      </c>
      <c r="E28" s="79">
        <v>25</v>
      </c>
      <c r="F28" s="18" t="str">
        <f>'LEG A'!F28</f>
        <v>BIRSTALL LADIES</v>
      </c>
      <c r="G28" s="29" t="s">
        <v>313</v>
      </c>
      <c r="H28" s="19">
        <f>IF('LEG F'!I28&lt;'LEG F'!H2,'LEG F'!I28,'LEG F'!H2)</f>
        <v>0.20150462962962964</v>
      </c>
      <c r="I28" s="35">
        <f>VLOOKUP(E4:E43,$B4:$C43,2,FALSE)</f>
        <v>0.24203703703703705</v>
      </c>
      <c r="J28" s="8">
        <f t="shared" si="0"/>
        <v>0.040532407407407406</v>
      </c>
      <c r="K28" s="19">
        <f>'LEG F'!K28+J28</f>
        <v>0.2525</v>
      </c>
      <c r="L28" s="11"/>
      <c r="M28" s="54">
        <v>25</v>
      </c>
      <c r="N28" s="54" t="s">
        <v>50</v>
      </c>
      <c r="O28" s="54" t="s">
        <v>296</v>
      </c>
      <c r="P28" s="55">
        <v>0.044236111111111115</v>
      </c>
      <c r="Q28" s="53"/>
      <c r="R28" s="54">
        <v>25</v>
      </c>
      <c r="S28" s="54" t="s">
        <v>47</v>
      </c>
      <c r="T28" s="55">
        <v>0.25604166666666667</v>
      </c>
    </row>
    <row r="29" spans="2:20" ht="15">
      <c r="B29" s="61">
        <v>5</v>
      </c>
      <c r="C29" s="65">
        <v>0.24824074074074076</v>
      </c>
      <c r="E29" s="79">
        <v>26</v>
      </c>
      <c r="F29" s="18" t="str">
        <f>'LEG A'!F29</f>
        <v>BIRSTALL MIXED</v>
      </c>
      <c r="G29" s="29" t="s">
        <v>314</v>
      </c>
      <c r="H29" s="19">
        <f>IF('LEG F'!I29&lt;'LEG F'!H2,'LEG F'!I29,'LEG F'!H2)</f>
        <v>0.22549768518518518</v>
      </c>
      <c r="I29" s="35">
        <f>VLOOKUP(E4:E43,$B4:$C43,2,FALSE)</f>
        <v>0.2598958333333333</v>
      </c>
      <c r="J29" s="8">
        <f t="shared" si="0"/>
        <v>0.03439814814814815</v>
      </c>
      <c r="K29" s="19">
        <f>'LEG F'!K29+J29</f>
        <v>0.2651041666666667</v>
      </c>
      <c r="L29" s="11"/>
      <c r="M29" s="54">
        <v>26</v>
      </c>
      <c r="N29" s="54" t="s">
        <v>55</v>
      </c>
      <c r="O29" s="54" t="s">
        <v>301</v>
      </c>
      <c r="P29" s="55">
        <v>0.04461805555555559</v>
      </c>
      <c r="Q29" s="53"/>
      <c r="R29" s="54">
        <v>26</v>
      </c>
      <c r="S29" s="54" t="s">
        <v>60</v>
      </c>
      <c r="T29" s="55">
        <v>0.2587615740740741</v>
      </c>
    </row>
    <row r="30" spans="2:20" ht="15">
      <c r="B30" s="61">
        <v>13</v>
      </c>
      <c r="C30" s="65">
        <v>0.2501157407407408</v>
      </c>
      <c r="E30" s="79">
        <v>27</v>
      </c>
      <c r="F30" s="18" t="str">
        <f>'LEG A'!F30</f>
        <v>DESFORD MEN</v>
      </c>
      <c r="G30" s="29" t="s">
        <v>315</v>
      </c>
      <c r="H30" s="19">
        <f>IF('LEG F'!I30&lt;'LEG F'!H2,'LEG F'!I30,'LEG F'!H2)</f>
        <v>0.19912037037037036</v>
      </c>
      <c r="I30" s="35">
        <f>VLOOKUP(E4:E43,$B4:$C43,2,FALSE)</f>
        <v>0.2400925925925926</v>
      </c>
      <c r="J30" s="8">
        <f t="shared" si="0"/>
        <v>0.04097222222222224</v>
      </c>
      <c r="K30" s="19">
        <f>'LEG F'!K30+J30</f>
        <v>0.24605324074074078</v>
      </c>
      <c r="L30" s="11"/>
      <c r="M30" s="54">
        <v>27</v>
      </c>
      <c r="N30" s="54" t="s">
        <v>47</v>
      </c>
      <c r="O30" s="54" t="s">
        <v>293</v>
      </c>
      <c r="P30" s="55">
        <v>0.045196759259259284</v>
      </c>
      <c r="Q30" s="53"/>
      <c r="R30" s="54">
        <v>27</v>
      </c>
      <c r="S30" s="54" t="s">
        <v>55</v>
      </c>
      <c r="T30" s="55">
        <v>0.2639351851851852</v>
      </c>
    </row>
    <row r="31" spans="2:20" ht="15">
      <c r="B31" s="61">
        <v>34</v>
      </c>
      <c r="C31" s="65">
        <v>0.2507986111111111</v>
      </c>
      <c r="E31" s="79">
        <v>28</v>
      </c>
      <c r="F31" s="18" t="str">
        <f>'LEG A'!F31</f>
        <v>DESFORD MIXED</v>
      </c>
      <c r="G31" s="29" t="s">
        <v>316</v>
      </c>
      <c r="H31" s="19">
        <f>IF('LEG F'!I31&lt;'LEG F'!H2,'LEG F'!I31,'LEG F'!H2)</f>
        <v>0.21672453703703706</v>
      </c>
      <c r="I31" s="35">
        <f>VLOOKUP(E4:E43,$B4:$C43,2,FALSE)</f>
        <v>0.27837962962962964</v>
      </c>
      <c r="J31" s="8">
        <f t="shared" si="0"/>
        <v>0.06165509259259258</v>
      </c>
      <c r="K31" s="19">
        <f>'LEG F'!K31+J31</f>
        <v>0.3049652777777778</v>
      </c>
      <c r="L31" s="11"/>
      <c r="M31" s="54">
        <v>28</v>
      </c>
      <c r="N31" s="54" t="s">
        <v>53</v>
      </c>
      <c r="O31" s="54" t="s">
        <v>299</v>
      </c>
      <c r="P31" s="55">
        <v>0.0463425925925926</v>
      </c>
      <c r="Q31" s="53"/>
      <c r="R31" s="54">
        <v>28</v>
      </c>
      <c r="S31" s="54" t="s">
        <v>48</v>
      </c>
      <c r="T31" s="55">
        <v>0.2644212962962963</v>
      </c>
    </row>
    <row r="32" spans="2:20" ht="15">
      <c r="B32" s="62">
        <v>20</v>
      </c>
      <c r="C32" s="65">
        <v>0.2508101851851852</v>
      </c>
      <c r="E32" s="79">
        <v>29</v>
      </c>
      <c r="F32" s="18" t="str">
        <f>'LEG A'!F32</f>
        <v>LEICESTER TRI MEN A</v>
      </c>
      <c r="G32" s="29" t="s">
        <v>317</v>
      </c>
      <c r="H32" s="19">
        <f>IF('LEG F'!I32&lt;'LEG F'!H2,'LEG F'!I32,'LEG F'!H2)</f>
        <v>0.17538194444444444</v>
      </c>
      <c r="I32" s="35">
        <f>VLOOKUP(E4:E43,$B4:$C43,2,FALSE)</f>
        <v>0.20799768518518516</v>
      </c>
      <c r="J32" s="8">
        <f t="shared" si="0"/>
        <v>0.03261574074074072</v>
      </c>
      <c r="K32" s="19">
        <f>'LEG F'!K32+J32</f>
        <v>0.20799768518518516</v>
      </c>
      <c r="L32" s="11"/>
      <c r="M32" s="54">
        <v>29</v>
      </c>
      <c r="N32" s="54" t="s">
        <v>60</v>
      </c>
      <c r="O32" s="54" t="s">
        <v>308</v>
      </c>
      <c r="P32" s="55">
        <v>0.0468402777777778</v>
      </c>
      <c r="R32" s="54">
        <v>29</v>
      </c>
      <c r="S32" s="54" t="s">
        <v>71</v>
      </c>
      <c r="T32" s="55">
        <v>0.26502314814814815</v>
      </c>
    </row>
    <row r="33" spans="2:20" ht="15">
      <c r="B33" s="62">
        <v>31</v>
      </c>
      <c r="C33" s="65">
        <v>0.2597453703703704</v>
      </c>
      <c r="E33" s="79">
        <v>30</v>
      </c>
      <c r="F33" s="18" t="str">
        <f>'LEG A'!F33</f>
        <v>LEICESTER TRI MEN B</v>
      </c>
      <c r="G33" s="29" t="s">
        <v>318</v>
      </c>
      <c r="H33" s="19">
        <f>IF('LEG F'!I33&lt;'LEG F'!H2,'LEG F'!I33,'LEG F'!H2)</f>
        <v>0.20373842592592592</v>
      </c>
      <c r="I33" s="35">
        <f>VLOOKUP(E4:E43,$B4:$C43,2,FALSE)</f>
        <v>0.24296296296296296</v>
      </c>
      <c r="J33" s="8">
        <f t="shared" si="0"/>
        <v>0.039224537037037044</v>
      </c>
      <c r="K33" s="19">
        <f>'LEG F'!K33+J33</f>
        <v>0.24469907407407407</v>
      </c>
      <c r="L33" s="11"/>
      <c r="M33" s="54">
        <v>30</v>
      </c>
      <c r="N33" s="54" t="s">
        <v>75</v>
      </c>
      <c r="O33" s="54" t="s">
        <v>306</v>
      </c>
      <c r="P33" s="55">
        <v>0.04715277777777779</v>
      </c>
      <c r="R33" s="54">
        <v>30</v>
      </c>
      <c r="S33" s="54" t="s">
        <v>66</v>
      </c>
      <c r="T33" s="55">
        <v>0.2651041666666667</v>
      </c>
    </row>
    <row r="34" spans="2:20" ht="15">
      <c r="B34" s="62">
        <v>26</v>
      </c>
      <c r="C34" s="65">
        <v>0.2598958333333333</v>
      </c>
      <c r="E34" s="79">
        <v>31</v>
      </c>
      <c r="F34" s="18" t="str">
        <f>'LEG A'!F34</f>
        <v>LEICESTER TRI LADIES</v>
      </c>
      <c r="G34" s="29" t="s">
        <v>319</v>
      </c>
      <c r="H34" s="19">
        <f>IF('LEG F'!I34&lt;'LEG F'!H2,'LEG F'!I34,'LEG F'!H2)</f>
        <v>0.20843750000000003</v>
      </c>
      <c r="I34" s="35">
        <f>VLOOKUP(E4:E43,$B4:$C43,2,FALSE)</f>
        <v>0.2597453703703704</v>
      </c>
      <c r="J34" s="8">
        <f t="shared" si="0"/>
        <v>0.05130787037037035</v>
      </c>
      <c r="K34" s="19">
        <f>'LEG F'!K34+J34</f>
        <v>0.26502314814814815</v>
      </c>
      <c r="L34" s="11"/>
      <c r="M34" s="54">
        <v>31</v>
      </c>
      <c r="N34" s="54" t="s">
        <v>58</v>
      </c>
      <c r="O34" s="54" t="s">
        <v>305</v>
      </c>
      <c r="P34" s="55">
        <v>0.05086805555555554</v>
      </c>
      <c r="R34" s="54">
        <v>31</v>
      </c>
      <c r="S34" s="54" t="s">
        <v>74</v>
      </c>
      <c r="T34" s="55">
        <v>0.2758101851851852</v>
      </c>
    </row>
    <row r="35" spans="2:20" ht="15">
      <c r="B35" s="62">
        <v>2</v>
      </c>
      <c r="C35" s="65">
        <v>0.26255787037037037</v>
      </c>
      <c r="E35" s="79">
        <v>32</v>
      </c>
      <c r="F35" s="18" t="str">
        <f>'LEG A'!F35</f>
        <v>STILTO STRIDERS MIXED</v>
      </c>
      <c r="G35" s="29" t="s">
        <v>320</v>
      </c>
      <c r="H35" s="19">
        <f>IF('LEG F'!I35&lt;'LEG F'!H2,'LEG F'!I35,'LEG F'!H2)</f>
        <v>0.19429398148148147</v>
      </c>
      <c r="I35" s="35">
        <f>VLOOKUP(E4:E43,$B4:$C43,2,FALSE)</f>
        <v>0.2331712962962963</v>
      </c>
      <c r="J35" s="8">
        <f t="shared" si="0"/>
        <v>0.03887731481481482</v>
      </c>
      <c r="K35" s="19">
        <f>'LEG F'!K35+J35</f>
        <v>0.2398263888888889</v>
      </c>
      <c r="L35" s="11"/>
      <c r="M35" s="54">
        <v>32</v>
      </c>
      <c r="N35" s="54" t="s">
        <v>71</v>
      </c>
      <c r="O35" s="54" t="s">
        <v>319</v>
      </c>
      <c r="P35" s="55">
        <v>0.05130787037037035</v>
      </c>
      <c r="R35" s="54">
        <v>32</v>
      </c>
      <c r="S35" s="54" t="s">
        <v>44</v>
      </c>
      <c r="T35" s="55">
        <v>0.27868055555555554</v>
      </c>
    </row>
    <row r="36" spans="2:20" ht="15">
      <c r="B36" s="62">
        <v>17</v>
      </c>
      <c r="C36" s="65">
        <v>0.26718749999999997</v>
      </c>
      <c r="E36" s="79">
        <v>33</v>
      </c>
      <c r="F36" s="18" t="str">
        <f>'LEG A'!F36</f>
        <v>HINCKLEY MEN</v>
      </c>
      <c r="G36" s="29" t="s">
        <v>321</v>
      </c>
      <c r="H36" s="19">
        <f>IF('LEG F'!I36&lt;'LEG F'!H2,'LEG F'!I36,'LEG F'!H2)</f>
        <v>0.17614583333333333</v>
      </c>
      <c r="I36" s="35">
        <f>VLOOKUP(E4:E43,$B4:$C43,2,FALSE)</f>
        <v>0.21394675925925924</v>
      </c>
      <c r="J36" s="8">
        <f t="shared" si="0"/>
        <v>0.037800925925925905</v>
      </c>
      <c r="K36" s="19">
        <f>'LEG F'!K36+J36</f>
        <v>0.21394675925925924</v>
      </c>
      <c r="L36" s="11"/>
      <c r="M36" s="54">
        <v>33</v>
      </c>
      <c r="N36" s="54" t="s">
        <v>74</v>
      </c>
      <c r="O36" s="54" t="s">
        <v>322</v>
      </c>
      <c r="P36" s="55">
        <v>0.05368055555555559</v>
      </c>
      <c r="R36" s="54">
        <v>33</v>
      </c>
      <c r="S36" s="54" t="s">
        <v>58</v>
      </c>
      <c r="T36" s="55">
        <v>0.2860069444444444</v>
      </c>
    </row>
    <row r="37" spans="2:20" ht="15">
      <c r="B37" s="62">
        <v>28</v>
      </c>
      <c r="C37" s="65">
        <v>0.27837962962962964</v>
      </c>
      <c r="E37" s="79">
        <v>34</v>
      </c>
      <c r="F37" s="18" t="str">
        <f>'LEG A'!F37</f>
        <v>HINCKLEY MIXED</v>
      </c>
      <c r="G37" s="29" t="s">
        <v>322</v>
      </c>
      <c r="H37" s="19">
        <f>IF('LEG F'!I37&lt;'LEG F'!H2,'LEG F'!I37,'LEG F'!H2)</f>
        <v>0.19711805555555553</v>
      </c>
      <c r="I37" s="35">
        <f>VLOOKUP(E4:E43,$B4:$C43,2,FALSE)</f>
        <v>0.2507986111111111</v>
      </c>
      <c r="J37" s="8">
        <f t="shared" si="0"/>
        <v>0.05368055555555559</v>
      </c>
      <c r="K37" s="19">
        <f>'LEG F'!K37+J37</f>
        <v>0.2758101851851852</v>
      </c>
      <c r="L37" s="11"/>
      <c r="M37" s="54">
        <v>34</v>
      </c>
      <c r="N37" s="54" t="s">
        <v>68</v>
      </c>
      <c r="O37" s="54" t="s">
        <v>316</v>
      </c>
      <c r="P37" s="55">
        <v>0.06165509259259258</v>
      </c>
      <c r="R37" s="54">
        <v>34</v>
      </c>
      <c r="S37" s="54" t="s">
        <v>68</v>
      </c>
      <c r="T37" s="55">
        <v>0.3049652777777778</v>
      </c>
    </row>
    <row r="38" spans="2:20" ht="15">
      <c r="B38" s="62"/>
      <c r="C38" s="65"/>
      <c r="E38" s="79"/>
      <c r="F38" s="18">
        <f>'LEG A'!F38</f>
        <v>0</v>
      </c>
      <c r="G38" s="29"/>
      <c r="H38" s="19" t="e">
        <f>IF('LEG F'!I38&lt;'LEG F'!H2,'LEG F'!I38,'LEG F'!H2)</f>
        <v>#N/A</v>
      </c>
      <c r="I38" s="35" t="e">
        <f>VLOOKUP(E4:E43,$B4:$C43,2,FALSE)</f>
        <v>#N/A</v>
      </c>
      <c r="J38" s="8" t="e">
        <f t="shared" si="0"/>
        <v>#N/A</v>
      </c>
      <c r="K38" s="19" t="e">
        <f>'LEG F'!K38+J38</f>
        <v>#N/A</v>
      </c>
      <c r="L38" s="11"/>
      <c r="M38" s="54">
        <v>35</v>
      </c>
      <c r="N38" s="54">
        <v>0</v>
      </c>
      <c r="O38" s="54"/>
      <c r="P38" s="55" t="e">
        <v>#N/A</v>
      </c>
      <c r="R38" s="54">
        <v>35</v>
      </c>
      <c r="S38" s="54">
        <v>0</v>
      </c>
      <c r="T38" s="55" t="e">
        <v>#N/A</v>
      </c>
    </row>
    <row r="39" spans="2:20" ht="15">
      <c r="B39" s="62"/>
      <c r="C39" s="65"/>
      <c r="E39" s="79"/>
      <c r="F39" s="18">
        <f>'LEG A'!F39</f>
        <v>0</v>
      </c>
      <c r="G39" s="29"/>
      <c r="H39" s="19" t="e">
        <f>IF('LEG F'!I39&lt;'LEG F'!H2,'LEG F'!I39,'LEG F'!H2)</f>
        <v>#N/A</v>
      </c>
      <c r="I39" s="35" t="e">
        <f>VLOOKUP(E4:E43,$B4:$C43,2,FALSE)</f>
        <v>#N/A</v>
      </c>
      <c r="J39" s="8" t="e">
        <f t="shared" si="0"/>
        <v>#N/A</v>
      </c>
      <c r="K39" s="19" t="e">
        <f>'LEG F'!K39+J39</f>
        <v>#N/A</v>
      </c>
      <c r="L39" s="11"/>
      <c r="M39" s="54">
        <v>36</v>
      </c>
      <c r="N39" s="54">
        <v>0</v>
      </c>
      <c r="O39" s="54"/>
      <c r="P39" s="55" t="e">
        <v>#N/A</v>
      </c>
      <c r="R39" s="54">
        <v>36</v>
      </c>
      <c r="S39" s="54">
        <v>0</v>
      </c>
      <c r="T39" s="55" t="e">
        <v>#N/A</v>
      </c>
    </row>
    <row r="40" spans="2:20" ht="15">
      <c r="B40" s="62"/>
      <c r="C40" s="65"/>
      <c r="E40" s="79"/>
      <c r="F40" s="18">
        <f>'LEG A'!F40</f>
        <v>0</v>
      </c>
      <c r="G40" s="29"/>
      <c r="H40" s="19" t="e">
        <f>IF('LEG F'!I40&lt;'LEG F'!H2,'LEG F'!I40,'LEG F'!H2)</f>
        <v>#N/A</v>
      </c>
      <c r="I40" s="35" t="e">
        <f>VLOOKUP(E4:E43,$B4:$C43,2,FALSE)</f>
        <v>#N/A</v>
      </c>
      <c r="J40" s="8" t="e">
        <f t="shared" si="0"/>
        <v>#N/A</v>
      </c>
      <c r="K40" s="19" t="e">
        <f>'LEG F'!K40+J40</f>
        <v>#N/A</v>
      </c>
      <c r="L40" s="11"/>
      <c r="M40" s="54">
        <v>37</v>
      </c>
      <c r="N40" s="54">
        <v>0</v>
      </c>
      <c r="O40" s="54"/>
      <c r="P40" s="55" t="e">
        <v>#N/A</v>
      </c>
      <c r="R40" s="54">
        <v>37</v>
      </c>
      <c r="S40" s="54">
        <v>0</v>
      </c>
      <c r="T40" s="55" t="e">
        <v>#N/A</v>
      </c>
    </row>
    <row r="41" spans="2:20" ht="15">
      <c r="B41" s="62"/>
      <c r="C41" s="65"/>
      <c r="E41" s="79"/>
      <c r="F41" s="18">
        <f>'LEG A'!F41</f>
        <v>0</v>
      </c>
      <c r="G41" s="29"/>
      <c r="H41" s="19" t="e">
        <f>IF('LEG F'!I41&lt;'LEG F'!H2,'LEG F'!I41,'LEG F'!H2)</f>
        <v>#N/A</v>
      </c>
      <c r="I41" s="35" t="e">
        <f>VLOOKUP(E4:E43,$B4:$C43,2,FALSE)</f>
        <v>#N/A</v>
      </c>
      <c r="J41" s="8" t="e">
        <f t="shared" si="0"/>
        <v>#N/A</v>
      </c>
      <c r="K41" s="19" t="e">
        <f>'LEG F'!K41+J41</f>
        <v>#N/A</v>
      </c>
      <c r="L41" s="11"/>
      <c r="M41" s="54">
        <v>38</v>
      </c>
      <c r="N41" s="54">
        <v>0</v>
      </c>
      <c r="O41" s="54"/>
      <c r="P41" s="55" t="e">
        <v>#N/A</v>
      </c>
      <c r="R41" s="54">
        <v>38</v>
      </c>
      <c r="S41" s="54">
        <v>0</v>
      </c>
      <c r="T41" s="55" t="e">
        <v>#N/A</v>
      </c>
    </row>
    <row r="42" spans="2:20" ht="15">
      <c r="B42" s="62"/>
      <c r="C42" s="65"/>
      <c r="E42" s="79"/>
      <c r="F42" s="18">
        <f>'LEG A'!F42</f>
        <v>0</v>
      </c>
      <c r="G42" s="29"/>
      <c r="H42" s="19" t="e">
        <f>IF('LEG F'!I42&lt;'LEG F'!H2,'LEG F'!I42,'LEG F'!H2)</f>
        <v>#N/A</v>
      </c>
      <c r="I42" s="35" t="e">
        <f>VLOOKUP(E4:E43,$B4:$C43,2,FALSE)</f>
        <v>#N/A</v>
      </c>
      <c r="J42" s="8" t="e">
        <f t="shared" si="0"/>
        <v>#N/A</v>
      </c>
      <c r="K42" s="19" t="e">
        <f>'LEG F'!K42+J42</f>
        <v>#N/A</v>
      </c>
      <c r="L42" s="11"/>
      <c r="M42" s="54">
        <v>39</v>
      </c>
      <c r="N42" s="54">
        <v>0</v>
      </c>
      <c r="O42" s="54"/>
      <c r="P42" s="55" t="e">
        <v>#N/A</v>
      </c>
      <c r="R42" s="54">
        <v>39</v>
      </c>
      <c r="S42" s="54">
        <v>0</v>
      </c>
      <c r="T42" s="55" t="e">
        <v>#N/A</v>
      </c>
    </row>
    <row r="43" spans="2:20" ht="15">
      <c r="B43" s="62"/>
      <c r="C43" s="65"/>
      <c r="E43" s="79"/>
      <c r="F43" s="18">
        <f>'LEG A'!F43</f>
        <v>0</v>
      </c>
      <c r="G43" s="29"/>
      <c r="H43" s="19" t="e">
        <f>IF('LEG F'!I43&lt;'LEG F'!H2,'LEG F'!I43,'LEG F'!H2)</f>
        <v>#N/A</v>
      </c>
      <c r="I43" s="35" t="e">
        <f>VLOOKUP(E4:E43,$B4:$C43,2,FALSE)</f>
        <v>#N/A</v>
      </c>
      <c r="J43" s="8" t="e">
        <f t="shared" si="0"/>
        <v>#N/A</v>
      </c>
      <c r="K43" s="19" t="e">
        <f>'LEG F'!K43+J43</f>
        <v>#N/A</v>
      </c>
      <c r="L43" s="11"/>
      <c r="M43" s="54">
        <v>40</v>
      </c>
      <c r="N43" s="54">
        <v>0</v>
      </c>
      <c r="O43" s="54"/>
      <c r="P43" s="55" t="e">
        <v>#N/A</v>
      </c>
      <c r="R43" s="54">
        <v>40</v>
      </c>
      <c r="S43" s="54">
        <v>0</v>
      </c>
      <c r="T43" s="55" t="e">
        <v>#N/A</v>
      </c>
    </row>
    <row r="44" spans="6:12" ht="14.25">
      <c r="F44" s="11"/>
      <c r="G44" s="27"/>
      <c r="H44" s="12"/>
      <c r="I44" s="33"/>
      <c r="J44" s="12"/>
      <c r="K44" s="12"/>
      <c r="L44" s="11"/>
    </row>
    <row r="45" spans="6:12" ht="14.25">
      <c r="F45" s="11"/>
      <c r="G45" s="27"/>
      <c r="H45" s="12"/>
      <c r="I45" s="33"/>
      <c r="J45" s="12"/>
      <c r="K45" s="12"/>
      <c r="L45" s="11"/>
    </row>
    <row r="46" spans="6:12" ht="14.25">
      <c r="F46" s="11"/>
      <c r="G46" s="27"/>
      <c r="H46" s="12"/>
      <c r="I46" s="33"/>
      <c r="J46" s="12"/>
      <c r="K46" s="12"/>
      <c r="L46" s="11"/>
    </row>
    <row r="47" spans="6:12" ht="14.25">
      <c r="F47" s="11"/>
      <c r="G47" s="27"/>
      <c r="H47" s="12"/>
      <c r="I47" s="33"/>
      <c r="J47" s="12"/>
      <c r="K47" s="12"/>
      <c r="L47" s="11"/>
    </row>
    <row r="48" spans="6:12" ht="14.25">
      <c r="F48" s="11"/>
      <c r="G48" s="27"/>
      <c r="H48" s="12"/>
      <c r="I48" s="33"/>
      <c r="J48" s="12"/>
      <c r="K48" s="12"/>
      <c r="L48" s="11"/>
    </row>
    <row r="49" spans="6:12" ht="14.25">
      <c r="F49" s="11"/>
      <c r="G49" s="27"/>
      <c r="H49" s="12"/>
      <c r="I49" s="33"/>
      <c r="J49" s="12"/>
      <c r="K49" s="12"/>
      <c r="L49" s="11"/>
    </row>
    <row r="50" spans="6:12" ht="14.25">
      <c r="F50" s="11"/>
      <c r="G50" s="27"/>
      <c r="H50" s="12"/>
      <c r="I50" s="33"/>
      <c r="J50" s="12"/>
      <c r="K50" s="12"/>
      <c r="L50" s="11"/>
    </row>
    <row r="51" spans="6:12" ht="14.25">
      <c r="F51" s="11"/>
      <c r="G51" s="27"/>
      <c r="H51" s="12"/>
      <c r="I51" s="33"/>
      <c r="J51" s="12"/>
      <c r="K51" s="12"/>
      <c r="L51" s="11"/>
    </row>
    <row r="52" spans="6:12" ht="14.25">
      <c r="F52" s="11"/>
      <c r="G52" s="27"/>
      <c r="H52" s="12"/>
      <c r="I52" s="33"/>
      <c r="J52" s="12"/>
      <c r="K52" s="12"/>
      <c r="L52" s="11"/>
    </row>
    <row r="53" spans="6:12" ht="14.25">
      <c r="F53" s="11"/>
      <c r="G53" s="27"/>
      <c r="H53" s="12"/>
      <c r="I53" s="33"/>
      <c r="J53" s="12"/>
      <c r="K53" s="12"/>
      <c r="L53" s="11"/>
    </row>
  </sheetData>
  <sheetProtection sheet="1" objects="1" scenarios="1"/>
  <mergeCells count="2">
    <mergeCell ref="B2:C2"/>
    <mergeCell ref="E2:G2"/>
  </mergeCells>
  <printOptions/>
  <pageMargins left="0.8661417322834646" right="0.7480314960629921" top="0.33" bottom="0.6" header="0.2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B1:T53"/>
  <sheetViews>
    <sheetView zoomScale="65" zoomScaleNormal="65" zoomScalePageLayoutView="0" workbookViewId="0" topLeftCell="J1">
      <selection activeCell="M2" sqref="M2:T37"/>
    </sheetView>
  </sheetViews>
  <sheetFormatPr defaultColWidth="9.140625" defaultRowHeight="12.75"/>
  <cols>
    <col min="2" max="2" width="13.57421875" style="0" bestFit="1" customWidth="1"/>
    <col min="3" max="3" width="14.00390625" style="0" bestFit="1" customWidth="1"/>
    <col min="5" max="5" width="13.57421875" style="0" bestFit="1" customWidth="1"/>
    <col min="6" max="6" width="25.8515625" style="0" bestFit="1" customWidth="1"/>
    <col min="7" max="7" width="20.421875" style="26" bestFit="1" customWidth="1"/>
    <col min="8" max="8" width="16.8515625" style="0" bestFit="1" customWidth="1"/>
    <col min="9" max="9" width="13.57421875" style="26" bestFit="1" customWidth="1"/>
    <col min="10" max="10" width="13.140625" style="9" bestFit="1" customWidth="1"/>
    <col min="11" max="11" width="14.7109375" style="9" bestFit="1" customWidth="1"/>
    <col min="13" max="13" width="12.28125" style="50" bestFit="1" customWidth="1"/>
    <col min="14" max="14" width="27.28125" style="50" bestFit="1" customWidth="1"/>
    <col min="15" max="15" width="20.00390625" style="50" bestFit="1" customWidth="1"/>
    <col min="16" max="16" width="13.140625" style="50" bestFit="1" customWidth="1"/>
    <col min="17" max="17" width="2.28125" style="50" customWidth="1"/>
    <col min="18" max="18" width="14.421875" style="50" bestFit="1" customWidth="1"/>
    <col min="19" max="19" width="27.28125" style="50" bestFit="1" customWidth="1"/>
    <col min="20" max="20" width="15.7109375" style="50" bestFit="1" customWidth="1"/>
  </cols>
  <sheetData>
    <row r="1" spans="5:17" ht="15">
      <c r="E1" s="84" t="s">
        <v>18</v>
      </c>
      <c r="F1" s="10"/>
      <c r="G1" s="27"/>
      <c r="H1" s="21"/>
      <c r="I1" s="33"/>
      <c r="J1" s="12"/>
      <c r="K1" s="12"/>
      <c r="L1" s="11"/>
      <c r="M1" s="47"/>
      <c r="N1" s="47"/>
      <c r="O1" s="47"/>
      <c r="P1" s="48"/>
      <c r="Q1" s="49"/>
    </row>
    <row r="2" spans="2:20" s="1" customFormat="1" ht="15.75">
      <c r="B2" s="95" t="s">
        <v>35</v>
      </c>
      <c r="C2" s="97"/>
      <c r="E2" s="99" t="s">
        <v>27</v>
      </c>
      <c r="F2" s="100"/>
      <c r="G2" s="100"/>
      <c r="H2" s="12" t="s">
        <v>29</v>
      </c>
      <c r="I2" s="89"/>
      <c r="J2" s="88"/>
      <c r="K2" s="88"/>
      <c r="L2" s="16"/>
      <c r="M2" s="47" t="s">
        <v>18</v>
      </c>
      <c r="N2" s="47"/>
      <c r="O2" s="47"/>
      <c r="P2" s="90"/>
      <c r="Q2" s="91"/>
      <c r="R2" s="83" t="s">
        <v>18</v>
      </c>
      <c r="S2" s="83"/>
      <c r="T2" s="83"/>
    </row>
    <row r="3" spans="2:20" ht="15.75">
      <c r="B3" s="60" t="s">
        <v>24</v>
      </c>
      <c r="C3" s="64" t="s">
        <v>4</v>
      </c>
      <c r="E3" s="78" t="s">
        <v>24</v>
      </c>
      <c r="F3" s="14" t="s">
        <v>0</v>
      </c>
      <c r="G3" s="28" t="s">
        <v>1</v>
      </c>
      <c r="H3" s="15" t="s">
        <v>2</v>
      </c>
      <c r="I3" s="34" t="s">
        <v>3</v>
      </c>
      <c r="J3" s="15" t="s">
        <v>4</v>
      </c>
      <c r="K3" s="15" t="s">
        <v>5</v>
      </c>
      <c r="L3" s="16"/>
      <c r="M3" s="51" t="s">
        <v>6</v>
      </c>
      <c r="N3" s="51" t="s">
        <v>0</v>
      </c>
      <c r="O3" s="51" t="s">
        <v>9</v>
      </c>
      <c r="P3" s="52" t="s">
        <v>4</v>
      </c>
      <c r="Q3" s="53"/>
      <c r="R3" s="51" t="s">
        <v>7</v>
      </c>
      <c r="S3" s="51" t="s">
        <v>0</v>
      </c>
      <c r="T3" s="52" t="s">
        <v>8</v>
      </c>
    </row>
    <row r="4" spans="2:20" ht="15">
      <c r="B4" s="61">
        <v>1</v>
      </c>
      <c r="C4" s="65">
        <v>0.2286574074074074</v>
      </c>
      <c r="E4" s="79">
        <v>1</v>
      </c>
      <c r="F4" s="18" t="str">
        <f>'LEG A'!F4</f>
        <v>CORITANIANS MEN</v>
      </c>
      <c r="G4" s="29" t="s">
        <v>83</v>
      </c>
      <c r="H4" s="19">
        <f>IF('LEG G'!I4&lt;'LEG G'!H2,'LEG G'!I4,'LEG G'!H2)</f>
        <v>0.20038194444444443</v>
      </c>
      <c r="I4" s="35">
        <f>VLOOKUP(E4:E43,$B4:$C43,2,FALSE)</f>
        <v>0.2286574074074074</v>
      </c>
      <c r="J4" s="8">
        <f>I4-H4</f>
        <v>0.02827546296296296</v>
      </c>
      <c r="K4" s="19">
        <f>'LEG G'!K4+J4</f>
        <v>0.2286574074074074</v>
      </c>
      <c r="L4" s="11"/>
      <c r="M4" s="54">
        <v>1</v>
      </c>
      <c r="N4" s="54" t="s">
        <v>69</v>
      </c>
      <c r="O4" s="54" t="s">
        <v>348</v>
      </c>
      <c r="P4" s="55">
        <v>0.028252314814814827</v>
      </c>
      <c r="Q4" s="53"/>
      <c r="R4" s="54">
        <v>1</v>
      </c>
      <c r="S4" s="54" t="s">
        <v>42</v>
      </c>
      <c r="T4" s="55">
        <v>0.2286574074074074</v>
      </c>
    </row>
    <row r="5" spans="2:20" ht="15">
      <c r="B5" s="61">
        <v>7</v>
      </c>
      <c r="C5" s="65">
        <v>0.23025462962962961</v>
      </c>
      <c r="E5" s="79">
        <v>2</v>
      </c>
      <c r="F5" s="18" t="str">
        <f>'LEG A'!F5</f>
        <v>WREAKE LADIES</v>
      </c>
      <c r="G5" s="29" t="s">
        <v>95</v>
      </c>
      <c r="H5" s="19">
        <f>IF('LEG G'!I5&lt;'LEG G'!H2,'LEG G'!I5,'LEG G'!H2)</f>
        <v>0.20833333333333334</v>
      </c>
      <c r="I5" s="35">
        <f>VLOOKUP(E4:E43,$B4:$C43,2,FALSE)</f>
        <v>0.2541898148148148</v>
      </c>
      <c r="J5" s="8">
        <f aca="true" t="shared" si="0" ref="J5:J43">I5-H5</f>
        <v>0.04585648148148144</v>
      </c>
      <c r="K5" s="19">
        <f>'LEG G'!K5+J5</f>
        <v>0.32453703703703696</v>
      </c>
      <c r="L5" s="11"/>
      <c r="M5" s="54">
        <v>2</v>
      </c>
      <c r="N5" s="54" t="s">
        <v>42</v>
      </c>
      <c r="O5" s="54" t="s">
        <v>83</v>
      </c>
      <c r="P5" s="55">
        <v>0.02827546296296296</v>
      </c>
      <c r="Q5" s="53"/>
      <c r="R5" s="54">
        <v>2</v>
      </c>
      <c r="S5" s="54" t="s">
        <v>49</v>
      </c>
      <c r="T5" s="55">
        <v>0.23025462962962961</v>
      </c>
    </row>
    <row r="6" spans="2:20" ht="15">
      <c r="B6" s="61">
        <v>21</v>
      </c>
      <c r="C6" s="65">
        <v>0.2342476851851852</v>
      </c>
      <c r="E6" s="79">
        <v>3</v>
      </c>
      <c r="F6" s="18" t="str">
        <f>'LEG A'!F6</f>
        <v>CHARNWOOD MIXED</v>
      </c>
      <c r="G6" s="29" t="s">
        <v>323</v>
      </c>
      <c r="H6" s="19">
        <f>IF('LEG G'!I6&lt;'LEG G'!H2,'LEG G'!I6,'LEG G'!H2)</f>
        <v>0.20833333333333334</v>
      </c>
      <c r="I6" s="35">
        <f>VLOOKUP(E4:E43,$B4:$C43,2,FALSE)</f>
        <v>0.23743055555555556</v>
      </c>
      <c r="J6" s="8">
        <f t="shared" si="0"/>
        <v>0.02909722222222222</v>
      </c>
      <c r="K6" s="19">
        <f>'LEG G'!K6+J6</f>
        <v>0.24416666666666667</v>
      </c>
      <c r="L6" s="11"/>
      <c r="M6" s="54">
        <v>3</v>
      </c>
      <c r="N6" s="54" t="s">
        <v>45</v>
      </c>
      <c r="O6" s="54" t="s">
        <v>323</v>
      </c>
      <c r="P6" s="55">
        <v>0.02909722222222222</v>
      </c>
      <c r="Q6" s="53"/>
      <c r="R6" s="54">
        <v>3</v>
      </c>
      <c r="S6" s="54" t="s">
        <v>61</v>
      </c>
      <c r="T6" s="55">
        <v>0.2342476851851852</v>
      </c>
    </row>
    <row r="7" spans="2:20" ht="15">
      <c r="B7" s="61">
        <v>10</v>
      </c>
      <c r="C7" s="65">
        <v>0.2358449074074074</v>
      </c>
      <c r="E7" s="79">
        <v>4</v>
      </c>
      <c r="F7" s="18" t="str">
        <f>'LEG A'!F7</f>
        <v>SHEPSHED MEN A</v>
      </c>
      <c r="G7" s="29" t="s">
        <v>90</v>
      </c>
      <c r="H7" s="19">
        <f>IF('LEG G'!I7&lt;'LEG G'!H2,'LEG G'!I7,'LEG G'!H2)</f>
        <v>0.20833333333333334</v>
      </c>
      <c r="I7" s="35">
        <f>VLOOKUP(E4:E43,$B4:$C43,2,FALSE)</f>
        <v>0.24208333333333334</v>
      </c>
      <c r="J7" s="8">
        <f t="shared" si="0"/>
        <v>0.03375</v>
      </c>
      <c r="K7" s="19">
        <f>'LEG G'!K7+J7</f>
        <v>0.24943287037037037</v>
      </c>
      <c r="L7" s="11"/>
      <c r="M7" s="54">
        <v>4</v>
      </c>
      <c r="N7" s="54" t="s">
        <v>57</v>
      </c>
      <c r="O7" s="54" t="s">
        <v>335</v>
      </c>
      <c r="P7" s="55">
        <v>0.02917824074074074</v>
      </c>
      <c r="Q7" s="53"/>
      <c r="R7" s="54">
        <v>4</v>
      </c>
      <c r="S7" s="54" t="s">
        <v>52</v>
      </c>
      <c r="T7" s="55">
        <v>0.23584490740740743</v>
      </c>
    </row>
    <row r="8" spans="2:20" ht="15">
      <c r="B8" s="61">
        <v>29</v>
      </c>
      <c r="C8" s="65">
        <v>0.23625</v>
      </c>
      <c r="E8" s="79">
        <v>5</v>
      </c>
      <c r="F8" s="18" t="str">
        <f>'LEG A'!F8</f>
        <v>SHEPSHED MEN B</v>
      </c>
      <c r="G8" s="29" t="s">
        <v>324</v>
      </c>
      <c r="H8" s="19">
        <f>IF('LEG G'!I8&lt;'LEG G'!H2,'LEG G'!I8,'LEG G'!H2)</f>
        <v>0.20833333333333334</v>
      </c>
      <c r="I8" s="35">
        <f>VLOOKUP(E4:E43,$B4:$C43,2,FALSE)</f>
        <v>0.2497337962962963</v>
      </c>
      <c r="J8" s="8">
        <f t="shared" si="0"/>
        <v>0.04140046296296296</v>
      </c>
      <c r="K8" s="19">
        <f>'LEG G'!K8+J8</f>
        <v>0.2974421296296296</v>
      </c>
      <c r="L8" s="11"/>
      <c r="M8" s="54">
        <v>5</v>
      </c>
      <c r="N8" s="54" t="s">
        <v>49</v>
      </c>
      <c r="O8" s="54" t="s">
        <v>326</v>
      </c>
      <c r="P8" s="55">
        <v>0.02953703703703703</v>
      </c>
      <c r="Q8" s="53"/>
      <c r="R8" s="54">
        <v>5</v>
      </c>
      <c r="S8" s="54" t="s">
        <v>69</v>
      </c>
      <c r="T8" s="55">
        <v>0.23625</v>
      </c>
    </row>
    <row r="9" spans="2:20" ht="15">
      <c r="B9" s="61">
        <v>3</v>
      </c>
      <c r="C9" s="65">
        <v>0.23743055555555556</v>
      </c>
      <c r="E9" s="79">
        <v>6</v>
      </c>
      <c r="F9" s="18" t="str">
        <f>'LEG A'!F9</f>
        <v>SHEPSHED LADIES</v>
      </c>
      <c r="G9" s="29" t="s">
        <v>325</v>
      </c>
      <c r="H9" s="19">
        <f>IF('LEG G'!I9&lt;'LEG G'!H2,'LEG G'!I9,'LEG G'!H2)</f>
        <v>0.20833333333333334</v>
      </c>
      <c r="I9" s="35">
        <f>VLOOKUP(E4:E43,$B4:$C43,2,FALSE)</f>
        <v>0.25037037037037035</v>
      </c>
      <c r="J9" s="8">
        <f t="shared" si="0"/>
        <v>0.04203703703703701</v>
      </c>
      <c r="K9" s="19">
        <f>'LEG G'!K9+J9</f>
        <v>0.3064583333333333</v>
      </c>
      <c r="L9" s="11"/>
      <c r="M9" s="54">
        <v>6</v>
      </c>
      <c r="N9" s="54" t="s">
        <v>61</v>
      </c>
      <c r="O9" s="54" t="s">
        <v>340</v>
      </c>
      <c r="P9" s="55">
        <v>0.0309490740740741</v>
      </c>
      <c r="Q9" s="53"/>
      <c r="R9" s="54">
        <v>6</v>
      </c>
      <c r="S9" s="54" t="s">
        <v>45</v>
      </c>
      <c r="T9" s="55">
        <v>0.24416666666666667</v>
      </c>
    </row>
    <row r="10" spans="2:20" ht="15">
      <c r="B10" s="61">
        <v>16</v>
      </c>
      <c r="C10" s="65">
        <v>0.23751157407407408</v>
      </c>
      <c r="E10" s="79">
        <v>7</v>
      </c>
      <c r="F10" s="18" t="str">
        <f>'LEG A'!F10</f>
        <v>BARROW MEN A</v>
      </c>
      <c r="G10" s="29" t="s">
        <v>326</v>
      </c>
      <c r="H10" s="19">
        <f>IF('LEG G'!I10&lt;'LEG G'!H2,'LEG G'!I10,'LEG G'!H2)</f>
        <v>0.2007175925925926</v>
      </c>
      <c r="I10" s="35">
        <f>VLOOKUP(E4:E43,$B4:$C43,2,FALSE)</f>
        <v>0.23025462962962961</v>
      </c>
      <c r="J10" s="8">
        <f t="shared" si="0"/>
        <v>0.02953703703703703</v>
      </c>
      <c r="K10" s="19">
        <f>'LEG G'!K10+J10</f>
        <v>0.23025462962962961</v>
      </c>
      <c r="L10" s="11"/>
      <c r="M10" s="54">
        <v>7</v>
      </c>
      <c r="N10" s="54" t="s">
        <v>43</v>
      </c>
      <c r="O10" s="54" t="s">
        <v>334</v>
      </c>
      <c r="P10" s="55">
        <v>0.031030092592592595</v>
      </c>
      <c r="Q10" s="53"/>
      <c r="R10" s="54">
        <v>7</v>
      </c>
      <c r="S10" s="54" t="s">
        <v>73</v>
      </c>
      <c r="T10" s="55">
        <v>0.24541666666666664</v>
      </c>
    </row>
    <row r="11" spans="2:20" ht="15">
      <c r="B11" s="61">
        <v>15</v>
      </c>
      <c r="C11" s="65">
        <v>0.23936342592592594</v>
      </c>
      <c r="E11" s="79">
        <v>8</v>
      </c>
      <c r="F11" s="18" t="str">
        <f>'LEG A'!F11</f>
        <v>BARROW MEN B</v>
      </c>
      <c r="G11" s="29" t="s">
        <v>327</v>
      </c>
      <c r="H11" s="19">
        <f>IF('LEG G'!I11&lt;'LEG G'!H2,'LEG G'!I11,'LEG G'!H2)</f>
        <v>0.20833333333333334</v>
      </c>
      <c r="I11" s="35">
        <f>VLOOKUP(E4:E43,$B4:$C43,2,FALSE)</f>
        <v>0.25731481481481483</v>
      </c>
      <c r="J11" s="8">
        <f t="shared" si="0"/>
        <v>0.04898148148148149</v>
      </c>
      <c r="K11" s="19">
        <f>'LEG G'!K11+J11</f>
        <v>0.28824074074074074</v>
      </c>
      <c r="L11" s="11"/>
      <c r="M11" s="54">
        <v>8</v>
      </c>
      <c r="N11" s="54" t="s">
        <v>73</v>
      </c>
      <c r="O11" s="54" t="s">
        <v>352</v>
      </c>
      <c r="P11" s="55">
        <v>0.031469907407407405</v>
      </c>
      <c r="Q11" s="53"/>
      <c r="R11" s="54">
        <v>8</v>
      </c>
      <c r="S11" s="54" t="s">
        <v>57</v>
      </c>
      <c r="T11" s="55">
        <v>0.2484837962962963</v>
      </c>
    </row>
    <row r="12" spans="2:20" ht="15">
      <c r="B12" s="61">
        <v>33</v>
      </c>
      <c r="C12" s="65">
        <v>0.23980324074074075</v>
      </c>
      <c r="E12" s="79">
        <v>9</v>
      </c>
      <c r="F12" s="18" t="str">
        <f>'LEG A'!F12</f>
        <v>BARROW LADIES</v>
      </c>
      <c r="G12" s="29" t="s">
        <v>328</v>
      </c>
      <c r="H12" s="19">
        <f>IF('LEG G'!I12&lt;'LEG G'!H2,'LEG G'!I12,'LEG G'!H2)</f>
        <v>0.20833333333333334</v>
      </c>
      <c r="I12" s="35">
        <f>VLOOKUP(E4:E43,$B4:$C43,2,FALSE)</f>
        <v>0.24769675925925927</v>
      </c>
      <c r="J12" s="8">
        <f t="shared" si="0"/>
        <v>0.03936342592592593</v>
      </c>
      <c r="K12" s="19">
        <f>'LEG G'!K12+J12</f>
        <v>0.2912152777777778</v>
      </c>
      <c r="L12" s="11"/>
      <c r="M12" s="54">
        <v>9</v>
      </c>
      <c r="N12" s="54" t="s">
        <v>53</v>
      </c>
      <c r="O12" s="54" t="s">
        <v>330</v>
      </c>
      <c r="P12" s="55">
        <v>0.032025462962962964</v>
      </c>
      <c r="Q12" s="53"/>
      <c r="R12" s="54">
        <v>9</v>
      </c>
      <c r="S12" s="54" t="s">
        <v>46</v>
      </c>
      <c r="T12" s="55">
        <v>0.24943287037037037</v>
      </c>
    </row>
    <row r="13" spans="2:20" ht="15">
      <c r="B13" s="61">
        <v>11</v>
      </c>
      <c r="C13" s="65">
        <v>0.2403587962962963</v>
      </c>
      <c r="E13" s="79">
        <v>10</v>
      </c>
      <c r="F13" s="18" t="str">
        <f>'LEG A'!F13</f>
        <v>HARBOROUGH MIXED A</v>
      </c>
      <c r="G13" s="29" t="s">
        <v>329</v>
      </c>
      <c r="H13" s="19">
        <f>IF('LEG G'!I13&lt;'LEG G'!H2,'LEG G'!I13,'LEG G'!H2)</f>
        <v>0.2014236111111111</v>
      </c>
      <c r="I13" s="35">
        <f>VLOOKUP(E4:E43,$B4:$C43,2,FALSE)</f>
        <v>0.2358449074074074</v>
      </c>
      <c r="J13" s="8">
        <f t="shared" si="0"/>
        <v>0.03442129629629631</v>
      </c>
      <c r="K13" s="19">
        <f>'LEG G'!K13+J13</f>
        <v>0.23584490740740743</v>
      </c>
      <c r="L13" s="11"/>
      <c r="M13" s="54">
        <v>10</v>
      </c>
      <c r="N13" s="54" t="s">
        <v>56</v>
      </c>
      <c r="O13" s="54" t="s">
        <v>333</v>
      </c>
      <c r="P13" s="55">
        <v>0.03218749999999998</v>
      </c>
      <c r="Q13" s="53"/>
      <c r="R13" s="54">
        <v>10</v>
      </c>
      <c r="S13" s="54" t="s">
        <v>59</v>
      </c>
      <c r="T13" s="55">
        <v>0.2596643518518519</v>
      </c>
    </row>
    <row r="14" spans="2:20" ht="15">
      <c r="B14" s="61">
        <v>14</v>
      </c>
      <c r="C14" s="65">
        <v>0.24052083333333332</v>
      </c>
      <c r="E14" s="79">
        <v>11</v>
      </c>
      <c r="F14" s="18" t="str">
        <f>'LEG A'!F14</f>
        <v>HARBOROUGH MIXED B</v>
      </c>
      <c r="G14" s="29" t="s">
        <v>330</v>
      </c>
      <c r="H14" s="19">
        <f>IF('LEG G'!I14&lt;'LEG G'!H2,'LEG G'!I14,'LEG G'!H2)</f>
        <v>0.20833333333333334</v>
      </c>
      <c r="I14" s="35">
        <f>VLOOKUP(E4:E43,$B4:$C43,2,FALSE)</f>
        <v>0.2403587962962963</v>
      </c>
      <c r="J14" s="8">
        <f t="shared" si="0"/>
        <v>0.032025462962962964</v>
      </c>
      <c r="K14" s="19">
        <f>'LEG G'!K14+J14</f>
        <v>0.2784606481481482</v>
      </c>
      <c r="L14" s="11"/>
      <c r="M14" s="54">
        <v>11</v>
      </c>
      <c r="N14" s="54" t="s">
        <v>59</v>
      </c>
      <c r="O14" s="54" t="s">
        <v>338</v>
      </c>
      <c r="P14" s="55">
        <v>0.03253472222222223</v>
      </c>
      <c r="Q14" s="53"/>
      <c r="R14" s="54">
        <v>11</v>
      </c>
      <c r="S14" s="54" t="s">
        <v>56</v>
      </c>
      <c r="T14" s="55">
        <v>0.2642824074074074</v>
      </c>
    </row>
    <row r="15" spans="2:20" ht="15">
      <c r="B15" s="61">
        <v>19</v>
      </c>
      <c r="C15" s="65">
        <v>0.24086805555555557</v>
      </c>
      <c r="E15" s="79">
        <v>12</v>
      </c>
      <c r="F15" s="18" t="str">
        <f>'LEG A'!F15</f>
        <v>OWLS MEN</v>
      </c>
      <c r="G15" s="29" t="s">
        <v>331</v>
      </c>
      <c r="H15" s="19">
        <f>IF('LEG G'!I15&lt;'LEG G'!H2,'LEG G'!I15,'LEG G'!H2)</f>
        <v>0.20833333333333334</v>
      </c>
      <c r="I15" s="35">
        <f>VLOOKUP(E4:E43,$B4:$C43,2,FALSE)</f>
        <v>0.24559027777777778</v>
      </c>
      <c r="J15" s="8">
        <f t="shared" si="0"/>
        <v>0.03725694444444444</v>
      </c>
      <c r="K15" s="19">
        <f>'LEG G'!K15+J15</f>
        <v>0.27981481481481485</v>
      </c>
      <c r="L15" s="11"/>
      <c r="M15" s="54">
        <v>12</v>
      </c>
      <c r="N15" s="54" t="s">
        <v>46</v>
      </c>
      <c r="O15" s="54" t="s">
        <v>90</v>
      </c>
      <c r="P15" s="55">
        <v>0.03375</v>
      </c>
      <c r="Q15" s="53"/>
      <c r="R15" s="54">
        <v>12</v>
      </c>
      <c r="S15" s="54" t="s">
        <v>62</v>
      </c>
      <c r="T15" s="55">
        <v>0.26523148148148146</v>
      </c>
    </row>
    <row r="16" spans="2:20" ht="15">
      <c r="B16" s="61">
        <v>4</v>
      </c>
      <c r="C16" s="65">
        <v>0.24208333333333334</v>
      </c>
      <c r="E16" s="79">
        <v>13</v>
      </c>
      <c r="F16" s="18" t="str">
        <f>'LEG A'!F16</f>
        <v>OWLS MIXED</v>
      </c>
      <c r="G16" s="29" t="s">
        <v>332</v>
      </c>
      <c r="H16" s="19">
        <f>IF('LEG G'!I16&lt;'LEG G'!H2,'LEG G'!I16,'LEG G'!H2)</f>
        <v>0.20833333333333334</v>
      </c>
      <c r="I16" s="35">
        <f>VLOOKUP(E4:E43,$B4:$C43,2,FALSE)</f>
        <v>0.2515277777777778</v>
      </c>
      <c r="J16" s="8">
        <f t="shared" si="0"/>
        <v>0.04319444444444445</v>
      </c>
      <c r="K16" s="19">
        <f>'LEG G'!K16+J16</f>
        <v>0.30712962962962964</v>
      </c>
      <c r="L16" s="11"/>
      <c r="M16" s="54">
        <v>13</v>
      </c>
      <c r="N16" s="54" t="s">
        <v>75</v>
      </c>
      <c r="O16" s="54" t="s">
        <v>337</v>
      </c>
      <c r="P16" s="55">
        <v>0.03438657407407408</v>
      </c>
      <c r="Q16" s="53"/>
      <c r="R16" s="54">
        <v>13</v>
      </c>
      <c r="S16" s="54" t="s">
        <v>43</v>
      </c>
      <c r="T16" s="55">
        <v>0.27093749999999994</v>
      </c>
    </row>
    <row r="17" spans="2:20" ht="15">
      <c r="B17" s="61">
        <v>18</v>
      </c>
      <c r="C17" s="65">
        <v>0.24271990740740743</v>
      </c>
      <c r="E17" s="79">
        <v>14</v>
      </c>
      <c r="F17" s="18" t="str">
        <f>'LEG A'!F17</f>
        <v>ROADHOGGS MEN</v>
      </c>
      <c r="G17" s="29" t="s">
        <v>333</v>
      </c>
      <c r="H17" s="19">
        <f>IF('LEG G'!I17&lt;'LEG G'!H2,'LEG G'!I17,'LEG G'!H2)</f>
        <v>0.20833333333333334</v>
      </c>
      <c r="I17" s="35">
        <f>VLOOKUP(E4:E43,$B4:$C43,2,FALSE)</f>
        <v>0.24052083333333332</v>
      </c>
      <c r="J17" s="8">
        <f t="shared" si="0"/>
        <v>0.03218749999999998</v>
      </c>
      <c r="K17" s="19">
        <f>'LEG G'!K17+J17</f>
        <v>0.2642824074074074</v>
      </c>
      <c r="L17" s="11"/>
      <c r="M17" s="54">
        <v>14</v>
      </c>
      <c r="N17" s="54" t="s">
        <v>52</v>
      </c>
      <c r="O17" s="54" t="s">
        <v>329</v>
      </c>
      <c r="P17" s="55">
        <v>0.03442129629629631</v>
      </c>
      <c r="Q17" s="53"/>
      <c r="R17" s="54">
        <v>14</v>
      </c>
      <c r="S17" s="54" t="s">
        <v>64</v>
      </c>
      <c r="T17" s="55">
        <v>0.2715046296296296</v>
      </c>
    </row>
    <row r="18" spans="2:20" ht="15">
      <c r="B18" s="61">
        <v>22</v>
      </c>
      <c r="C18" s="65">
        <v>0.24324074074074073</v>
      </c>
      <c r="E18" s="79">
        <v>15</v>
      </c>
      <c r="F18" s="18" t="str">
        <f>'LEG A'!F18</f>
        <v>WREAKE MEN</v>
      </c>
      <c r="G18" s="29" t="s">
        <v>334</v>
      </c>
      <c r="H18" s="19">
        <f>IF('LEG G'!I18&lt;'LEG G'!H2,'LEG G'!I18,'LEG G'!H2)</f>
        <v>0.20833333333333334</v>
      </c>
      <c r="I18" s="35">
        <f>VLOOKUP(E4:E43,$B4:$C43,2,FALSE)</f>
        <v>0.23936342592592594</v>
      </c>
      <c r="J18" s="8">
        <f t="shared" si="0"/>
        <v>0.031030092592592595</v>
      </c>
      <c r="K18" s="19">
        <f>'LEG G'!K18+J18</f>
        <v>0.27093749999999994</v>
      </c>
      <c r="L18" s="11"/>
      <c r="M18" s="54">
        <v>15</v>
      </c>
      <c r="N18" s="54" t="s">
        <v>62</v>
      </c>
      <c r="O18" s="54" t="s">
        <v>341</v>
      </c>
      <c r="P18" s="55">
        <v>0.03490740740740739</v>
      </c>
      <c r="Q18" s="53"/>
      <c r="R18" s="54">
        <v>15</v>
      </c>
      <c r="S18" s="54" t="s">
        <v>53</v>
      </c>
      <c r="T18" s="55">
        <v>0.2784606481481482</v>
      </c>
    </row>
    <row r="19" spans="2:20" ht="15">
      <c r="B19" s="61">
        <v>27</v>
      </c>
      <c r="C19" s="65">
        <v>0.24471064814814814</v>
      </c>
      <c r="E19" s="79">
        <v>16</v>
      </c>
      <c r="F19" s="18" t="str">
        <f>'LEG A'!F19</f>
        <v>WREAKE MIXED A</v>
      </c>
      <c r="G19" s="29" t="s">
        <v>335</v>
      </c>
      <c r="H19" s="19">
        <f>IF('LEG G'!I19&lt;'LEG G'!H2,'LEG G'!I19,'LEG G'!H2)</f>
        <v>0.20833333333333334</v>
      </c>
      <c r="I19" s="35">
        <f>VLOOKUP(E4:E43,$B4:$C43,2,FALSE)</f>
        <v>0.23751157407407408</v>
      </c>
      <c r="J19" s="8">
        <f t="shared" si="0"/>
        <v>0.02917824074074074</v>
      </c>
      <c r="K19" s="19">
        <f>'LEG G'!K19+J19</f>
        <v>0.2484837962962963</v>
      </c>
      <c r="L19" s="11"/>
      <c r="M19" s="54">
        <v>16</v>
      </c>
      <c r="N19" s="54" t="s">
        <v>67</v>
      </c>
      <c r="O19" s="54" t="s">
        <v>346</v>
      </c>
      <c r="P19" s="55">
        <v>0.03637731481481479</v>
      </c>
      <c r="Q19" s="53"/>
      <c r="R19" s="54">
        <v>16</v>
      </c>
      <c r="S19" s="54" t="s">
        <v>72</v>
      </c>
      <c r="T19" s="55">
        <v>0.27869212962962964</v>
      </c>
    </row>
    <row r="20" spans="2:20" ht="15">
      <c r="B20" s="61">
        <v>25</v>
      </c>
      <c r="C20" s="65">
        <v>0.24513888888888888</v>
      </c>
      <c r="E20" s="79">
        <v>17</v>
      </c>
      <c r="F20" s="18" t="str">
        <f>'LEG A'!F20</f>
        <v>WREAKE MIXED B</v>
      </c>
      <c r="G20" s="29" t="s">
        <v>336</v>
      </c>
      <c r="H20" s="19">
        <f>IF('LEG G'!I20&lt;'LEG G'!H2,'LEG G'!I20,'LEG G'!H2)</f>
        <v>0.20833333333333334</v>
      </c>
      <c r="I20" s="35">
        <f>VLOOKUP(E4:E43,$B4:$C43,2,FALSE)</f>
        <v>0.25818287037037035</v>
      </c>
      <c r="J20" s="8">
        <f t="shared" si="0"/>
        <v>0.04984953703703701</v>
      </c>
      <c r="K20" s="19">
        <f>'LEG G'!K20+J20</f>
        <v>0.3358564814814814</v>
      </c>
      <c r="L20" s="11"/>
      <c r="M20" s="54">
        <v>17</v>
      </c>
      <c r="N20" s="54" t="s">
        <v>65</v>
      </c>
      <c r="O20" s="54" t="s">
        <v>344</v>
      </c>
      <c r="P20" s="55">
        <v>0.036805555555555536</v>
      </c>
      <c r="Q20" s="53"/>
      <c r="R20" s="54">
        <v>17</v>
      </c>
      <c r="S20" s="54" t="s">
        <v>75</v>
      </c>
      <c r="T20" s="55">
        <v>0.27980324074074076</v>
      </c>
    </row>
    <row r="21" spans="2:20" ht="15">
      <c r="B21" s="61">
        <v>12</v>
      </c>
      <c r="C21" s="65">
        <v>0.24559027777777778</v>
      </c>
      <c r="E21" s="79">
        <v>18</v>
      </c>
      <c r="F21" s="18" t="str">
        <f>'LEG A'!F21</f>
        <v>FLECKNY KIBWRTH MIX</v>
      </c>
      <c r="G21" s="29" t="s">
        <v>337</v>
      </c>
      <c r="H21" s="19">
        <f>IF('LEG G'!I21&lt;'LEG G'!H2,'LEG G'!I21,'LEG G'!H2)</f>
        <v>0.20833333333333334</v>
      </c>
      <c r="I21" s="35">
        <f>VLOOKUP(E4:E43,$B4:$C43,2,FALSE)</f>
        <v>0.24271990740740743</v>
      </c>
      <c r="J21" s="8">
        <f t="shared" si="0"/>
        <v>0.03438657407407408</v>
      </c>
      <c r="K21" s="19">
        <f>'LEG G'!K21+J21</f>
        <v>0.27980324074074076</v>
      </c>
      <c r="L21" s="11"/>
      <c r="M21" s="54">
        <v>18</v>
      </c>
      <c r="N21" s="54" t="s">
        <v>54</v>
      </c>
      <c r="O21" s="54" t="s">
        <v>331</v>
      </c>
      <c r="P21" s="55">
        <v>0.03725694444444444</v>
      </c>
      <c r="Q21" s="53"/>
      <c r="R21" s="54">
        <v>18</v>
      </c>
      <c r="S21" s="54" t="s">
        <v>54</v>
      </c>
      <c r="T21" s="55">
        <v>0.27981481481481485</v>
      </c>
    </row>
    <row r="22" spans="2:20" ht="15">
      <c r="B22" s="61">
        <v>30</v>
      </c>
      <c r="C22" s="65">
        <v>0.24587962962962964</v>
      </c>
      <c r="E22" s="79">
        <v>19</v>
      </c>
      <c r="F22" s="18" t="str">
        <f>'LEG A'!F22</f>
        <v>WEST END MIXED A</v>
      </c>
      <c r="G22" s="29" t="s">
        <v>338</v>
      </c>
      <c r="H22" s="19">
        <f>IF('LEG G'!I22&lt;'LEG G'!H2,'LEG G'!I22,'LEG G'!H2)</f>
        <v>0.20833333333333334</v>
      </c>
      <c r="I22" s="35">
        <f>VLOOKUP(E4:E43,$B4:$C43,2,FALSE)</f>
        <v>0.24086805555555557</v>
      </c>
      <c r="J22" s="8">
        <f t="shared" si="0"/>
        <v>0.03253472222222223</v>
      </c>
      <c r="K22" s="19">
        <f>'LEG G'!K22+J22</f>
        <v>0.2596643518518519</v>
      </c>
      <c r="L22" s="11"/>
      <c r="M22" s="54">
        <v>19</v>
      </c>
      <c r="N22" s="54" t="s">
        <v>70</v>
      </c>
      <c r="O22" s="54" t="s">
        <v>349</v>
      </c>
      <c r="P22" s="55">
        <v>0.0375462962962963</v>
      </c>
      <c r="Q22" s="53"/>
      <c r="R22" s="54">
        <v>19</v>
      </c>
      <c r="S22" s="54" t="s">
        <v>70</v>
      </c>
      <c r="T22" s="55">
        <v>0.28224537037037034</v>
      </c>
    </row>
    <row r="23" spans="2:20" ht="15">
      <c r="B23" s="61">
        <v>24</v>
      </c>
      <c r="C23" s="65">
        <v>0.24597222222222223</v>
      </c>
      <c r="E23" s="79">
        <v>20</v>
      </c>
      <c r="F23" s="18" t="str">
        <f>'LEG A'!F23</f>
        <v>WEST END MIXED B</v>
      </c>
      <c r="G23" s="29" t="s">
        <v>339</v>
      </c>
      <c r="H23" s="19">
        <f>IF('LEG G'!I23&lt;'LEG G'!H2,'LEG G'!I23,'LEG G'!H2)</f>
        <v>0.20833333333333334</v>
      </c>
      <c r="I23" s="35">
        <f>VLOOKUP(E4:E43,$B4:$C43,2,FALSE)</f>
        <v>0.24871527777777777</v>
      </c>
      <c r="J23" s="8">
        <f t="shared" si="0"/>
        <v>0.04038194444444443</v>
      </c>
      <c r="K23" s="19">
        <f>'LEG G'!K23+J23</f>
        <v>0.2991435185185185</v>
      </c>
      <c r="L23" s="11"/>
      <c r="M23" s="54">
        <v>20</v>
      </c>
      <c r="N23" s="54" t="s">
        <v>64</v>
      </c>
      <c r="O23" s="54" t="s">
        <v>343</v>
      </c>
      <c r="P23" s="55">
        <v>0.03763888888888889</v>
      </c>
      <c r="Q23" s="53"/>
      <c r="R23" s="54">
        <v>20</v>
      </c>
      <c r="S23" s="54" t="s">
        <v>67</v>
      </c>
      <c r="T23" s="55">
        <v>0.2824305555555556</v>
      </c>
    </row>
    <row r="24" spans="2:20" ht="15">
      <c r="B24" s="61">
        <v>32</v>
      </c>
      <c r="C24" s="65">
        <v>0.24719907407407407</v>
      </c>
      <c r="E24" s="79">
        <v>21</v>
      </c>
      <c r="F24" s="18" t="str">
        <f>'LEG A'!F24</f>
        <v>HUNCOTE MEN A</v>
      </c>
      <c r="G24" s="29" t="s">
        <v>340</v>
      </c>
      <c r="H24" s="19">
        <f>IF('LEG G'!I24&lt;'LEG G'!H2,'LEG G'!I24,'LEG G'!H2)</f>
        <v>0.2032986111111111</v>
      </c>
      <c r="I24" s="35">
        <f>VLOOKUP(E4:E43,$B4:$C43,2,FALSE)</f>
        <v>0.2342476851851852</v>
      </c>
      <c r="J24" s="8">
        <f t="shared" si="0"/>
        <v>0.0309490740740741</v>
      </c>
      <c r="K24" s="19">
        <f>'LEG G'!K24+J24</f>
        <v>0.2342476851851852</v>
      </c>
      <c r="L24" s="11"/>
      <c r="M24" s="54">
        <v>21</v>
      </c>
      <c r="N24" s="54" t="s">
        <v>72</v>
      </c>
      <c r="O24" s="54" t="s">
        <v>351</v>
      </c>
      <c r="P24" s="55">
        <v>0.03886574074074073</v>
      </c>
      <c r="Q24" s="53"/>
      <c r="R24" s="54">
        <v>21</v>
      </c>
      <c r="S24" s="54" t="s">
        <v>63</v>
      </c>
      <c r="T24" s="55">
        <v>0.2869675925925926</v>
      </c>
    </row>
    <row r="25" spans="2:20" ht="15">
      <c r="B25" s="61">
        <v>9</v>
      </c>
      <c r="C25" s="65">
        <v>0.24769675925925927</v>
      </c>
      <c r="E25" s="79">
        <v>22</v>
      </c>
      <c r="F25" s="18" t="str">
        <f>'LEG A'!F25</f>
        <v>HUNCOTE MEN B</v>
      </c>
      <c r="G25" s="29" t="s">
        <v>341</v>
      </c>
      <c r="H25" s="19">
        <f>IF('LEG G'!I25&lt;'LEG G'!H2,'LEG G'!I25,'LEG G'!H2)</f>
        <v>0.20833333333333334</v>
      </c>
      <c r="I25" s="35">
        <f>VLOOKUP(E4:E43,$B4:$C43,2,FALSE)</f>
        <v>0.24324074074074073</v>
      </c>
      <c r="J25" s="8">
        <f t="shared" si="0"/>
        <v>0.03490740740740739</v>
      </c>
      <c r="K25" s="19">
        <f>'LEG G'!K25+J25</f>
        <v>0.26523148148148146</v>
      </c>
      <c r="L25" s="11"/>
      <c r="M25" s="54">
        <v>22</v>
      </c>
      <c r="N25" s="54" t="s">
        <v>51</v>
      </c>
      <c r="O25" s="54" t="s">
        <v>328</v>
      </c>
      <c r="P25" s="55">
        <v>0.03936342592592593</v>
      </c>
      <c r="Q25" s="53"/>
      <c r="R25" s="54">
        <v>22</v>
      </c>
      <c r="S25" s="54" t="s">
        <v>50</v>
      </c>
      <c r="T25" s="55">
        <v>0.28824074074074074</v>
      </c>
    </row>
    <row r="26" spans="2:20" ht="15">
      <c r="B26" s="61">
        <v>20</v>
      </c>
      <c r="C26" s="65">
        <v>0.24871527777777777</v>
      </c>
      <c r="E26" s="79">
        <v>23</v>
      </c>
      <c r="F26" s="18" t="str">
        <f>'LEG A'!F26</f>
        <v>HUNCOTE LADIES</v>
      </c>
      <c r="G26" s="29" t="s">
        <v>342</v>
      </c>
      <c r="H26" s="19">
        <f>IF('LEG G'!I26&lt;'LEG G'!H2,'LEG G'!I26,'LEG G'!H2)</f>
        <v>0.20833333333333334</v>
      </c>
      <c r="I26" s="35">
        <f>VLOOKUP(E4:E43,$B4:$C43,2,FALSE)</f>
        <v>0.24925925925925926</v>
      </c>
      <c r="J26" s="8">
        <f t="shared" si="0"/>
        <v>0.04092592592592592</v>
      </c>
      <c r="K26" s="19">
        <f>'LEG G'!K26+J26</f>
        <v>0.2869675925925926</v>
      </c>
      <c r="L26" s="11"/>
      <c r="M26" s="54">
        <v>23</v>
      </c>
      <c r="N26" s="54" t="s">
        <v>60</v>
      </c>
      <c r="O26" s="54" t="s">
        <v>339</v>
      </c>
      <c r="P26" s="55">
        <v>0.04038194444444443</v>
      </c>
      <c r="Q26" s="53"/>
      <c r="R26" s="54">
        <v>23</v>
      </c>
      <c r="S26" s="54" t="s">
        <v>65</v>
      </c>
      <c r="T26" s="55">
        <v>0.28930555555555554</v>
      </c>
    </row>
    <row r="27" spans="2:20" ht="15">
      <c r="B27" s="61">
        <v>26</v>
      </c>
      <c r="C27" s="65">
        <v>0.24921296296296294</v>
      </c>
      <c r="E27" s="79">
        <v>24</v>
      </c>
      <c r="F27" s="18" t="str">
        <f>'LEG A'!F27</f>
        <v>BIRSTALL MEN</v>
      </c>
      <c r="G27" s="29" t="s">
        <v>343</v>
      </c>
      <c r="H27" s="19">
        <f>IF('LEG G'!I27&lt;'LEG G'!H2,'LEG G'!I27,'LEG G'!H2)</f>
        <v>0.20833333333333334</v>
      </c>
      <c r="I27" s="35">
        <f>VLOOKUP(E4:E43,$B4:$C43,2,FALSE)</f>
        <v>0.24597222222222223</v>
      </c>
      <c r="J27" s="8">
        <f t="shared" si="0"/>
        <v>0.03763888888888889</v>
      </c>
      <c r="K27" s="19">
        <f>'LEG G'!K27+J27</f>
        <v>0.2715046296296296</v>
      </c>
      <c r="L27" s="11"/>
      <c r="M27" s="54">
        <v>24</v>
      </c>
      <c r="N27" s="54" t="s">
        <v>66</v>
      </c>
      <c r="O27" s="54" t="s">
        <v>345</v>
      </c>
      <c r="P27" s="55">
        <v>0.0408796296296296</v>
      </c>
      <c r="Q27" s="53"/>
      <c r="R27" s="54">
        <v>24</v>
      </c>
      <c r="S27" s="54" t="s">
        <v>51</v>
      </c>
      <c r="T27" s="55">
        <v>0.2912152777777778</v>
      </c>
    </row>
    <row r="28" spans="2:20" ht="15">
      <c r="B28" s="61">
        <v>23</v>
      </c>
      <c r="C28" s="65">
        <v>0.24925925925925926</v>
      </c>
      <c r="E28" s="79">
        <v>25</v>
      </c>
      <c r="F28" s="18" t="str">
        <f>'LEG A'!F28</f>
        <v>BIRSTALL LADIES</v>
      </c>
      <c r="G28" s="29" t="s">
        <v>344</v>
      </c>
      <c r="H28" s="19">
        <f>IF('LEG G'!I28&lt;'LEG G'!H2,'LEG G'!I28,'LEG G'!H2)</f>
        <v>0.20833333333333334</v>
      </c>
      <c r="I28" s="35">
        <f>VLOOKUP(E4:E43,$B4:$C43,2,FALSE)</f>
        <v>0.24513888888888888</v>
      </c>
      <c r="J28" s="8">
        <f t="shared" si="0"/>
        <v>0.036805555555555536</v>
      </c>
      <c r="K28" s="19">
        <f>'LEG G'!K28+J28</f>
        <v>0.28930555555555554</v>
      </c>
      <c r="L28" s="11"/>
      <c r="M28" s="54">
        <v>25</v>
      </c>
      <c r="N28" s="54" t="s">
        <v>63</v>
      </c>
      <c r="O28" s="54" t="s">
        <v>342</v>
      </c>
      <c r="P28" s="55">
        <v>0.04092592592592592</v>
      </c>
      <c r="Q28" s="53"/>
      <c r="R28" s="54">
        <v>25</v>
      </c>
      <c r="S28" s="54" t="s">
        <v>47</v>
      </c>
      <c r="T28" s="55">
        <v>0.2974421296296296</v>
      </c>
    </row>
    <row r="29" spans="2:20" ht="15">
      <c r="B29" s="61">
        <v>34</v>
      </c>
      <c r="C29" s="65">
        <v>0.24957175925925926</v>
      </c>
      <c r="E29" s="79">
        <v>26</v>
      </c>
      <c r="F29" s="18" t="str">
        <f>'LEG A'!F29</f>
        <v>BIRSTALL MIXED</v>
      </c>
      <c r="G29" s="29" t="s">
        <v>345</v>
      </c>
      <c r="H29" s="19">
        <f>IF('LEG G'!I29&lt;'LEG G'!H2,'LEG G'!I29,'LEG G'!H2)</f>
        <v>0.20833333333333334</v>
      </c>
      <c r="I29" s="35">
        <f>VLOOKUP(E4:E43,$B4:$C43,2,FALSE)</f>
        <v>0.24921296296296294</v>
      </c>
      <c r="J29" s="8">
        <f t="shared" si="0"/>
        <v>0.0408796296296296</v>
      </c>
      <c r="K29" s="19">
        <f>'LEG G'!K29+J29</f>
        <v>0.3059837962962963</v>
      </c>
      <c r="L29" s="11"/>
      <c r="M29" s="54">
        <v>26</v>
      </c>
      <c r="N29" s="54" t="s">
        <v>74</v>
      </c>
      <c r="O29" s="54" t="s">
        <v>353</v>
      </c>
      <c r="P29" s="55">
        <v>0.041238425925925914</v>
      </c>
      <c r="Q29" s="53"/>
      <c r="R29" s="54">
        <v>26</v>
      </c>
      <c r="S29" s="54" t="s">
        <v>60</v>
      </c>
      <c r="T29" s="55">
        <v>0.2991435185185185</v>
      </c>
    </row>
    <row r="30" spans="2:20" ht="15">
      <c r="B30" s="61">
        <v>5</v>
      </c>
      <c r="C30" s="65">
        <v>0.2497337962962963</v>
      </c>
      <c r="E30" s="79">
        <v>27</v>
      </c>
      <c r="F30" s="18" t="str">
        <f>'LEG A'!F30</f>
        <v>DESFORD MEN</v>
      </c>
      <c r="G30" s="29" t="s">
        <v>346</v>
      </c>
      <c r="H30" s="19">
        <f>IF('LEG G'!I30&lt;'LEG G'!H2,'LEG G'!I30,'LEG G'!H2)</f>
        <v>0.20833333333333334</v>
      </c>
      <c r="I30" s="35">
        <f>VLOOKUP(E4:E43,$B4:$C43,2,FALSE)</f>
        <v>0.24471064814814814</v>
      </c>
      <c r="J30" s="8">
        <f t="shared" si="0"/>
        <v>0.03637731481481479</v>
      </c>
      <c r="K30" s="19">
        <f>'LEG G'!K30+J30</f>
        <v>0.2824305555555556</v>
      </c>
      <c r="L30" s="11"/>
      <c r="M30" s="54">
        <v>27</v>
      </c>
      <c r="N30" s="54" t="s">
        <v>47</v>
      </c>
      <c r="O30" s="54" t="s">
        <v>324</v>
      </c>
      <c r="P30" s="55">
        <v>0.04140046296296296</v>
      </c>
      <c r="Q30" s="53"/>
      <c r="R30" s="54">
        <v>27</v>
      </c>
      <c r="S30" s="54" t="s">
        <v>66</v>
      </c>
      <c r="T30" s="55">
        <v>0.3059837962962963</v>
      </c>
    </row>
    <row r="31" spans="2:20" ht="15">
      <c r="B31" s="61">
        <v>6</v>
      </c>
      <c r="C31" s="65">
        <v>0.25037037037037035</v>
      </c>
      <c r="E31" s="79">
        <v>28</v>
      </c>
      <c r="F31" s="18" t="str">
        <f>'LEG A'!F31</f>
        <v>DESFORD MIXED</v>
      </c>
      <c r="G31" s="29" t="s">
        <v>347</v>
      </c>
      <c r="H31" s="19">
        <f>IF('LEG G'!I31&lt;'LEG G'!H2,'LEG G'!I31,'LEG G'!H2)</f>
        <v>0.20833333333333334</v>
      </c>
      <c r="I31" s="35">
        <f>VLOOKUP(E4:E43,$B4:$C43,2,FALSE)</f>
        <v>0.25840277777777776</v>
      </c>
      <c r="J31" s="8">
        <f t="shared" si="0"/>
        <v>0.050069444444444416</v>
      </c>
      <c r="K31" s="19">
        <f>'LEG G'!K31+J31</f>
        <v>0.3550347222222222</v>
      </c>
      <c r="L31" s="11"/>
      <c r="M31" s="54">
        <v>28</v>
      </c>
      <c r="N31" s="54" t="s">
        <v>48</v>
      </c>
      <c r="O31" s="54" t="s">
        <v>325</v>
      </c>
      <c r="P31" s="55">
        <v>0.04203703703703701</v>
      </c>
      <c r="Q31" s="53"/>
      <c r="R31" s="54">
        <v>28</v>
      </c>
      <c r="S31" s="54" t="s">
        <v>48</v>
      </c>
      <c r="T31" s="55">
        <v>0.3064583333333333</v>
      </c>
    </row>
    <row r="32" spans="2:20" ht="15">
      <c r="B32" s="62">
        <v>13</v>
      </c>
      <c r="C32" s="65">
        <v>0.2515277777777778</v>
      </c>
      <c r="E32" s="79">
        <v>29</v>
      </c>
      <c r="F32" s="18" t="str">
        <f>'LEG A'!F32</f>
        <v>LEICESTER TRI MEN A</v>
      </c>
      <c r="G32" s="29" t="s">
        <v>348</v>
      </c>
      <c r="H32" s="19">
        <f>IF('LEG G'!I32&lt;'LEG G'!H2,'LEG G'!I32,'LEG G'!H2)</f>
        <v>0.20799768518518516</v>
      </c>
      <c r="I32" s="35">
        <f>VLOOKUP(E4:E43,$B4:$C43,2,FALSE)</f>
        <v>0.23625</v>
      </c>
      <c r="J32" s="8">
        <f t="shared" si="0"/>
        <v>0.028252314814814827</v>
      </c>
      <c r="K32" s="19">
        <f>'LEG G'!K32+J32</f>
        <v>0.23625</v>
      </c>
      <c r="L32" s="11"/>
      <c r="M32" s="54">
        <v>29</v>
      </c>
      <c r="N32" s="54" t="s">
        <v>55</v>
      </c>
      <c r="O32" s="54" t="s">
        <v>332</v>
      </c>
      <c r="P32" s="55">
        <v>0.04319444444444445</v>
      </c>
      <c r="R32" s="54">
        <v>29</v>
      </c>
      <c r="S32" s="54" t="s">
        <v>55</v>
      </c>
      <c r="T32" s="55">
        <v>0.30712962962962964</v>
      </c>
    </row>
    <row r="33" spans="2:20" ht="15">
      <c r="B33" s="62">
        <v>31</v>
      </c>
      <c r="C33" s="65">
        <v>0.25253472222222223</v>
      </c>
      <c r="E33" s="79">
        <v>30</v>
      </c>
      <c r="F33" s="18" t="str">
        <f>'LEG A'!F33</f>
        <v>LEICESTER TRI MEN B</v>
      </c>
      <c r="G33" s="29" t="s">
        <v>349</v>
      </c>
      <c r="H33" s="19">
        <f>IF('LEG G'!I33&lt;'LEG G'!H2,'LEG G'!I33,'LEG G'!H2)</f>
        <v>0.20833333333333334</v>
      </c>
      <c r="I33" s="35">
        <f>VLOOKUP(E4:E43,$B4:$C43,2,FALSE)</f>
        <v>0.24587962962962964</v>
      </c>
      <c r="J33" s="8">
        <f t="shared" si="0"/>
        <v>0.0375462962962963</v>
      </c>
      <c r="K33" s="19">
        <f>'LEG G'!K33+J33</f>
        <v>0.28224537037037034</v>
      </c>
      <c r="L33" s="11"/>
      <c r="M33" s="54">
        <v>30</v>
      </c>
      <c r="N33" s="54" t="s">
        <v>71</v>
      </c>
      <c r="O33" s="54" t="s">
        <v>350</v>
      </c>
      <c r="P33" s="55">
        <v>0.04420138888888889</v>
      </c>
      <c r="R33" s="54">
        <v>30</v>
      </c>
      <c r="S33" s="54" t="s">
        <v>71</v>
      </c>
      <c r="T33" s="55">
        <v>0.309224537037037</v>
      </c>
    </row>
    <row r="34" spans="2:20" ht="15">
      <c r="B34" s="62">
        <v>2</v>
      </c>
      <c r="C34" s="65">
        <v>0.2541898148148148</v>
      </c>
      <c r="E34" s="79">
        <v>31</v>
      </c>
      <c r="F34" s="18" t="str">
        <f>'LEG A'!F34</f>
        <v>LEICESTER TRI LADIES</v>
      </c>
      <c r="G34" s="29" t="s">
        <v>350</v>
      </c>
      <c r="H34" s="19">
        <f>IF('LEG G'!I34&lt;'LEG G'!H2,'LEG G'!I34,'LEG G'!H2)</f>
        <v>0.20833333333333334</v>
      </c>
      <c r="I34" s="35">
        <f>VLOOKUP(E4:E43,$B4:$C43,2,FALSE)</f>
        <v>0.25253472222222223</v>
      </c>
      <c r="J34" s="8">
        <f t="shared" si="0"/>
        <v>0.04420138888888889</v>
      </c>
      <c r="K34" s="19">
        <f>'LEG G'!K34+J34</f>
        <v>0.309224537037037</v>
      </c>
      <c r="L34" s="11"/>
      <c r="M34" s="54">
        <v>31</v>
      </c>
      <c r="N34" s="54" t="s">
        <v>44</v>
      </c>
      <c r="O34" s="54" t="s">
        <v>95</v>
      </c>
      <c r="P34" s="55">
        <v>0.04585648148148144</v>
      </c>
      <c r="R34" s="54">
        <v>31</v>
      </c>
      <c r="S34" s="54" t="s">
        <v>74</v>
      </c>
      <c r="T34" s="55">
        <v>0.3170486111111111</v>
      </c>
    </row>
    <row r="35" spans="2:20" ht="15">
      <c r="B35" s="62">
        <v>8</v>
      </c>
      <c r="C35" s="65">
        <v>0.25731481481481483</v>
      </c>
      <c r="E35" s="79">
        <v>32</v>
      </c>
      <c r="F35" s="18" t="str">
        <f>'LEG A'!F35</f>
        <v>STILTO STRIDERS MIXED</v>
      </c>
      <c r="G35" s="29" t="s">
        <v>351</v>
      </c>
      <c r="H35" s="19">
        <f>IF('LEG G'!I35&lt;'LEG G'!H2,'LEG G'!I35,'LEG G'!H2)</f>
        <v>0.20833333333333334</v>
      </c>
      <c r="I35" s="35">
        <f>VLOOKUP(E4:E43,$B4:$C43,2,FALSE)</f>
        <v>0.24719907407407407</v>
      </c>
      <c r="J35" s="8">
        <f t="shared" si="0"/>
        <v>0.03886574074074073</v>
      </c>
      <c r="K35" s="19">
        <f>'LEG G'!K35+J35</f>
        <v>0.27869212962962964</v>
      </c>
      <c r="L35" s="11"/>
      <c r="M35" s="54">
        <v>32</v>
      </c>
      <c r="N35" s="54" t="s">
        <v>50</v>
      </c>
      <c r="O35" s="54" t="s">
        <v>327</v>
      </c>
      <c r="P35" s="55">
        <v>0.04898148148148149</v>
      </c>
      <c r="R35" s="54">
        <v>32</v>
      </c>
      <c r="S35" s="54" t="s">
        <v>44</v>
      </c>
      <c r="T35" s="55">
        <v>0.32453703703703696</v>
      </c>
    </row>
    <row r="36" spans="2:20" ht="15">
      <c r="B36" s="62">
        <v>17</v>
      </c>
      <c r="C36" s="65">
        <v>0.25818287037037035</v>
      </c>
      <c r="E36" s="79">
        <v>33</v>
      </c>
      <c r="F36" s="18" t="str">
        <f>'LEG A'!F36</f>
        <v>HINCKLEY MEN</v>
      </c>
      <c r="G36" s="29" t="s">
        <v>352</v>
      </c>
      <c r="H36" s="19">
        <f>IF('LEG G'!I36&lt;'LEG G'!H2,'LEG G'!I36,'LEG G'!H2)</f>
        <v>0.20833333333333334</v>
      </c>
      <c r="I36" s="35">
        <f>VLOOKUP(E4:E43,$B4:$C43,2,FALSE)</f>
        <v>0.23980324074074075</v>
      </c>
      <c r="J36" s="8">
        <f t="shared" si="0"/>
        <v>0.031469907407407405</v>
      </c>
      <c r="K36" s="19">
        <f>'LEG G'!K36+J36</f>
        <v>0.24541666666666664</v>
      </c>
      <c r="L36" s="11"/>
      <c r="M36" s="54">
        <v>33</v>
      </c>
      <c r="N36" s="54" t="s">
        <v>58</v>
      </c>
      <c r="O36" s="54" t="s">
        <v>336</v>
      </c>
      <c r="P36" s="55">
        <v>0.04984953703703701</v>
      </c>
      <c r="R36" s="54">
        <v>33</v>
      </c>
      <c r="S36" s="54" t="s">
        <v>58</v>
      </c>
      <c r="T36" s="55">
        <v>0.3358564814814814</v>
      </c>
    </row>
    <row r="37" spans="2:20" ht="15">
      <c r="B37" s="62">
        <v>28</v>
      </c>
      <c r="C37" s="65">
        <v>0.25840277777777776</v>
      </c>
      <c r="E37" s="79">
        <v>34</v>
      </c>
      <c r="F37" s="18" t="str">
        <f>'LEG A'!F37</f>
        <v>HINCKLEY MIXED</v>
      </c>
      <c r="G37" s="29" t="s">
        <v>353</v>
      </c>
      <c r="H37" s="19">
        <f>IF('LEG G'!I37&lt;'LEG G'!H2,'LEG G'!I37,'LEG G'!H2)</f>
        <v>0.20833333333333334</v>
      </c>
      <c r="I37" s="35">
        <f>VLOOKUP(E4:E43,$B4:$C43,2,FALSE)</f>
        <v>0.24957175925925926</v>
      </c>
      <c r="J37" s="8">
        <f t="shared" si="0"/>
        <v>0.041238425925925914</v>
      </c>
      <c r="K37" s="19">
        <f>'LEG G'!K37+J37</f>
        <v>0.3170486111111111</v>
      </c>
      <c r="L37" s="11"/>
      <c r="M37" s="54">
        <v>34</v>
      </c>
      <c r="N37" s="54" t="s">
        <v>68</v>
      </c>
      <c r="O37" s="54" t="s">
        <v>347</v>
      </c>
      <c r="P37" s="55">
        <v>0.050069444444444416</v>
      </c>
      <c r="R37" s="54">
        <v>34</v>
      </c>
      <c r="S37" s="54" t="s">
        <v>68</v>
      </c>
      <c r="T37" s="55">
        <v>0.3550347222222222</v>
      </c>
    </row>
    <row r="38" spans="2:20" ht="15">
      <c r="B38" s="62"/>
      <c r="C38" s="65"/>
      <c r="E38" s="79"/>
      <c r="F38" s="18">
        <f>'LEG A'!F38</f>
        <v>0</v>
      </c>
      <c r="G38" s="29"/>
      <c r="H38" s="19" t="e">
        <f>IF('LEG G'!I38&lt;'LEG G'!H2,'LEG G'!I38,'LEG G'!H2)</f>
        <v>#N/A</v>
      </c>
      <c r="I38" s="35" t="e">
        <f>VLOOKUP(E4:E43,$B4:$C43,2,FALSE)</f>
        <v>#N/A</v>
      </c>
      <c r="J38" s="8" t="e">
        <f t="shared" si="0"/>
        <v>#N/A</v>
      </c>
      <c r="K38" s="19" t="e">
        <f>'LEG G'!K38+J38</f>
        <v>#N/A</v>
      </c>
      <c r="L38" s="11"/>
      <c r="M38" s="54">
        <v>35</v>
      </c>
      <c r="N38" s="54">
        <v>0</v>
      </c>
      <c r="O38" s="54"/>
      <c r="P38" s="55" t="e">
        <v>#N/A</v>
      </c>
      <c r="R38" s="54">
        <v>35</v>
      </c>
      <c r="S38" s="54">
        <v>0</v>
      </c>
      <c r="T38" s="55" t="e">
        <v>#N/A</v>
      </c>
    </row>
    <row r="39" spans="2:20" ht="15">
      <c r="B39" s="62"/>
      <c r="C39" s="65"/>
      <c r="E39" s="79"/>
      <c r="F39" s="18">
        <f>'LEG A'!F39</f>
        <v>0</v>
      </c>
      <c r="G39" s="29"/>
      <c r="H39" s="19" t="e">
        <f>IF('LEG G'!I39&lt;'LEG G'!H2,'LEG G'!I39,'LEG G'!H2)</f>
        <v>#N/A</v>
      </c>
      <c r="I39" s="35" t="e">
        <f>VLOOKUP(E4:E43,$B4:$C43,2,FALSE)</f>
        <v>#N/A</v>
      </c>
      <c r="J39" s="8" t="e">
        <f t="shared" si="0"/>
        <v>#N/A</v>
      </c>
      <c r="K39" s="19" t="e">
        <f>'LEG G'!K39+J39</f>
        <v>#N/A</v>
      </c>
      <c r="L39" s="11"/>
      <c r="M39" s="54">
        <v>36</v>
      </c>
      <c r="N39" s="54">
        <v>0</v>
      </c>
      <c r="O39" s="54"/>
      <c r="P39" s="55" t="e">
        <v>#N/A</v>
      </c>
      <c r="R39" s="54">
        <v>36</v>
      </c>
      <c r="S39" s="54">
        <v>0</v>
      </c>
      <c r="T39" s="55" t="e">
        <v>#N/A</v>
      </c>
    </row>
    <row r="40" spans="2:20" ht="15">
      <c r="B40" s="62"/>
      <c r="C40" s="65"/>
      <c r="E40" s="79"/>
      <c r="F40" s="18">
        <f>'LEG A'!F40</f>
        <v>0</v>
      </c>
      <c r="G40" s="29"/>
      <c r="H40" s="19" t="e">
        <f>IF('LEG G'!I40&lt;'LEG G'!H2,'LEG G'!I40,'LEG G'!H2)</f>
        <v>#N/A</v>
      </c>
      <c r="I40" s="35" t="e">
        <f>VLOOKUP(E4:E43,$B4:$C43,2,FALSE)</f>
        <v>#N/A</v>
      </c>
      <c r="J40" s="8" t="e">
        <f t="shared" si="0"/>
        <v>#N/A</v>
      </c>
      <c r="K40" s="19" t="e">
        <f>'LEG G'!K40+J40</f>
        <v>#N/A</v>
      </c>
      <c r="L40" s="11"/>
      <c r="M40" s="54">
        <v>37</v>
      </c>
      <c r="N40" s="54">
        <v>0</v>
      </c>
      <c r="O40" s="54"/>
      <c r="P40" s="55" t="e">
        <v>#N/A</v>
      </c>
      <c r="R40" s="54">
        <v>37</v>
      </c>
      <c r="S40" s="54">
        <v>0</v>
      </c>
      <c r="T40" s="55" t="e">
        <v>#N/A</v>
      </c>
    </row>
    <row r="41" spans="2:20" ht="15">
      <c r="B41" s="62"/>
      <c r="C41" s="65"/>
      <c r="E41" s="79"/>
      <c r="F41" s="18">
        <f>'LEG A'!F41</f>
        <v>0</v>
      </c>
      <c r="G41" s="29"/>
      <c r="H41" s="19" t="e">
        <f>IF('LEG G'!I41&lt;'LEG G'!H2,'LEG G'!I41,'LEG G'!H2)</f>
        <v>#N/A</v>
      </c>
      <c r="I41" s="35" t="e">
        <f>VLOOKUP(E4:E43,$B4:$C43,2,FALSE)</f>
        <v>#N/A</v>
      </c>
      <c r="J41" s="8" t="e">
        <f t="shared" si="0"/>
        <v>#N/A</v>
      </c>
      <c r="K41" s="19" t="e">
        <f>'LEG G'!K41+J41</f>
        <v>#N/A</v>
      </c>
      <c r="L41" s="11"/>
      <c r="M41" s="54">
        <v>38</v>
      </c>
      <c r="N41" s="54">
        <v>0</v>
      </c>
      <c r="O41" s="54"/>
      <c r="P41" s="55" t="e">
        <v>#N/A</v>
      </c>
      <c r="R41" s="54">
        <v>38</v>
      </c>
      <c r="S41" s="54">
        <v>0</v>
      </c>
      <c r="T41" s="55" t="e">
        <v>#N/A</v>
      </c>
    </row>
    <row r="42" spans="2:20" ht="15">
      <c r="B42" s="62"/>
      <c r="C42" s="65"/>
      <c r="E42" s="79"/>
      <c r="F42" s="18">
        <f>'LEG A'!F42</f>
        <v>0</v>
      </c>
      <c r="G42" s="29"/>
      <c r="H42" s="19" t="e">
        <f>IF('LEG G'!I42&lt;'LEG G'!H2,'LEG G'!I42,'LEG G'!H2)</f>
        <v>#N/A</v>
      </c>
      <c r="I42" s="35" t="e">
        <f>VLOOKUP(E4:E43,$B4:$C43,2,FALSE)</f>
        <v>#N/A</v>
      </c>
      <c r="J42" s="8" t="e">
        <f t="shared" si="0"/>
        <v>#N/A</v>
      </c>
      <c r="K42" s="19" t="e">
        <f>'LEG G'!K42+J42</f>
        <v>#N/A</v>
      </c>
      <c r="L42" s="11"/>
      <c r="M42" s="54">
        <v>39</v>
      </c>
      <c r="N42" s="54">
        <v>0</v>
      </c>
      <c r="O42" s="54"/>
      <c r="P42" s="55" t="e">
        <v>#N/A</v>
      </c>
      <c r="R42" s="54">
        <v>39</v>
      </c>
      <c r="S42" s="54">
        <v>0</v>
      </c>
      <c r="T42" s="55" t="e">
        <v>#N/A</v>
      </c>
    </row>
    <row r="43" spans="2:20" ht="15">
      <c r="B43" s="62"/>
      <c r="C43" s="65"/>
      <c r="E43" s="79"/>
      <c r="F43" s="18">
        <f>'LEG A'!F43</f>
        <v>0</v>
      </c>
      <c r="G43" s="29"/>
      <c r="H43" s="19" t="e">
        <f>IF('LEG G'!I43&lt;'LEG G'!H2,'LEG G'!I43,'LEG G'!H2)</f>
        <v>#N/A</v>
      </c>
      <c r="I43" s="35" t="e">
        <f>VLOOKUP(E4:E43,$B4:$C43,2,FALSE)</f>
        <v>#N/A</v>
      </c>
      <c r="J43" s="8" t="e">
        <f t="shared" si="0"/>
        <v>#N/A</v>
      </c>
      <c r="K43" s="19" t="e">
        <f>'LEG G'!K43+J43</f>
        <v>#N/A</v>
      </c>
      <c r="L43" s="11"/>
      <c r="M43" s="54">
        <v>40</v>
      </c>
      <c r="N43" s="54">
        <v>0</v>
      </c>
      <c r="O43" s="54"/>
      <c r="P43" s="55" t="e">
        <v>#N/A</v>
      </c>
      <c r="R43" s="54">
        <v>40</v>
      </c>
      <c r="S43" s="54">
        <v>0</v>
      </c>
      <c r="T43" s="55" t="e">
        <v>#N/A</v>
      </c>
    </row>
    <row r="44" spans="6:12" ht="14.25">
      <c r="F44" s="11"/>
      <c r="G44" s="27"/>
      <c r="H44" s="12"/>
      <c r="I44" s="33"/>
      <c r="J44" s="12"/>
      <c r="K44" s="12"/>
      <c r="L44" s="11"/>
    </row>
    <row r="45" spans="6:12" ht="14.25">
      <c r="F45" s="11"/>
      <c r="G45" s="27"/>
      <c r="H45" s="12"/>
      <c r="I45" s="33"/>
      <c r="J45" s="12"/>
      <c r="K45" s="12"/>
      <c r="L45" s="11"/>
    </row>
    <row r="46" spans="6:12" ht="14.25">
      <c r="F46" s="11"/>
      <c r="G46" s="27"/>
      <c r="H46" s="12"/>
      <c r="I46" s="33"/>
      <c r="J46" s="12"/>
      <c r="K46" s="12"/>
      <c r="L46" s="11"/>
    </row>
    <row r="47" spans="6:12" ht="14.25">
      <c r="F47" s="11"/>
      <c r="G47" s="27"/>
      <c r="H47" s="12"/>
      <c r="I47" s="33"/>
      <c r="J47" s="12"/>
      <c r="K47" s="12"/>
      <c r="L47" s="11"/>
    </row>
    <row r="48" spans="6:12" ht="14.25">
      <c r="F48" s="11"/>
      <c r="G48" s="27"/>
      <c r="H48" s="12"/>
      <c r="I48" s="33"/>
      <c r="J48" s="12"/>
      <c r="K48" s="12"/>
      <c r="L48" s="11"/>
    </row>
    <row r="49" spans="6:12" ht="14.25">
      <c r="F49" s="11"/>
      <c r="G49" s="27"/>
      <c r="H49" s="12"/>
      <c r="I49" s="33"/>
      <c r="J49" s="12"/>
      <c r="K49" s="12"/>
      <c r="L49" s="11"/>
    </row>
    <row r="50" spans="6:12" ht="14.25">
      <c r="F50" s="11"/>
      <c r="G50" s="27"/>
      <c r="H50" s="12"/>
      <c r="I50" s="33"/>
      <c r="J50" s="12"/>
      <c r="K50" s="12"/>
      <c r="L50" s="11"/>
    </row>
    <row r="51" spans="6:12" ht="14.25">
      <c r="F51" s="11"/>
      <c r="G51" s="27"/>
      <c r="H51" s="12"/>
      <c r="I51" s="33"/>
      <c r="J51" s="12"/>
      <c r="K51" s="12"/>
      <c r="L51" s="11"/>
    </row>
    <row r="52" spans="6:12" ht="14.25">
      <c r="F52" s="11"/>
      <c r="G52" s="27"/>
      <c r="H52" s="12"/>
      <c r="I52" s="33"/>
      <c r="J52" s="12"/>
      <c r="K52" s="12"/>
      <c r="L52" s="11"/>
    </row>
    <row r="53" spans="6:12" ht="14.25">
      <c r="F53" s="11"/>
      <c r="G53" s="27"/>
      <c r="H53" s="12"/>
      <c r="I53" s="33"/>
      <c r="J53" s="12"/>
      <c r="K53" s="12"/>
      <c r="L53" s="11"/>
    </row>
  </sheetData>
  <sheetProtection sheet="1" objects="1" scenarios="1"/>
  <mergeCells count="2">
    <mergeCell ref="B2:C2"/>
    <mergeCell ref="E2:G2"/>
  </mergeCells>
  <printOptions/>
  <pageMargins left="0.7086614173228347" right="0.7480314960629921" top="0.38" bottom="0.53" header="0.24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B1:T53"/>
  <sheetViews>
    <sheetView zoomScale="65" zoomScaleNormal="65" zoomScalePageLayoutView="0" workbookViewId="0" topLeftCell="J1">
      <selection activeCell="M2" sqref="M2:T37"/>
    </sheetView>
  </sheetViews>
  <sheetFormatPr defaultColWidth="9.140625" defaultRowHeight="12.75"/>
  <cols>
    <col min="2" max="2" width="13.57421875" style="0" bestFit="1" customWidth="1"/>
    <col min="3" max="3" width="14.00390625" style="0" bestFit="1" customWidth="1"/>
    <col min="5" max="5" width="13.57421875" style="0" bestFit="1" customWidth="1"/>
    <col min="6" max="6" width="25.8515625" style="0" bestFit="1" customWidth="1"/>
    <col min="7" max="7" width="20.421875" style="26" bestFit="1" customWidth="1"/>
    <col min="8" max="8" width="16.8515625" style="0" bestFit="1" customWidth="1"/>
    <col min="9" max="9" width="13.57421875" style="26" bestFit="1" customWidth="1"/>
    <col min="10" max="10" width="13.140625" style="9" bestFit="1" customWidth="1"/>
    <col min="11" max="11" width="14.7109375" style="9" bestFit="1" customWidth="1"/>
    <col min="13" max="13" width="12.28125" style="50" bestFit="1" customWidth="1"/>
    <col min="14" max="14" width="27.28125" style="50" bestFit="1" customWidth="1"/>
    <col min="15" max="15" width="25.140625" style="50" bestFit="1" customWidth="1"/>
    <col min="16" max="16" width="13.140625" style="50" bestFit="1" customWidth="1"/>
    <col min="17" max="17" width="2.57421875" style="50" customWidth="1"/>
    <col min="18" max="18" width="14.421875" style="50" bestFit="1" customWidth="1"/>
    <col min="19" max="19" width="27.28125" style="50" bestFit="1" customWidth="1"/>
    <col min="20" max="20" width="15.7109375" style="50" bestFit="1" customWidth="1"/>
  </cols>
  <sheetData>
    <row r="1" spans="5:17" ht="15">
      <c r="E1" s="84" t="s">
        <v>19</v>
      </c>
      <c r="F1" s="10"/>
      <c r="G1" s="27"/>
      <c r="H1" s="21"/>
      <c r="I1" s="33"/>
      <c r="J1" s="12"/>
      <c r="K1" s="12"/>
      <c r="L1" s="11"/>
      <c r="M1" s="47"/>
      <c r="N1" s="47"/>
      <c r="O1" s="47"/>
      <c r="P1" s="48"/>
      <c r="Q1" s="49"/>
    </row>
    <row r="2" spans="2:18" ht="15.75">
      <c r="B2" s="95" t="s">
        <v>36</v>
      </c>
      <c r="C2" s="97"/>
      <c r="E2" s="99" t="s">
        <v>27</v>
      </c>
      <c r="F2" s="99"/>
      <c r="G2" s="99"/>
      <c r="H2" s="12">
        <v>0.28402777777777777</v>
      </c>
      <c r="I2" s="33"/>
      <c r="J2" s="12"/>
      <c r="K2" s="12"/>
      <c r="L2" s="11"/>
      <c r="M2" s="47" t="s">
        <v>19</v>
      </c>
      <c r="N2" s="47"/>
      <c r="O2" s="47"/>
      <c r="P2" s="90"/>
      <c r="Q2" s="91"/>
      <c r="R2" s="83" t="s">
        <v>19</v>
      </c>
    </row>
    <row r="3" spans="2:20" ht="15.75">
      <c r="B3" s="60" t="s">
        <v>24</v>
      </c>
      <c r="C3" s="64" t="s">
        <v>4</v>
      </c>
      <c r="D3" s="1"/>
      <c r="E3" s="78" t="s">
        <v>24</v>
      </c>
      <c r="F3" s="14" t="s">
        <v>0</v>
      </c>
      <c r="G3" s="28" t="s">
        <v>1</v>
      </c>
      <c r="H3" s="15" t="s">
        <v>2</v>
      </c>
      <c r="I3" s="34" t="s">
        <v>3</v>
      </c>
      <c r="J3" s="15" t="s">
        <v>4</v>
      </c>
      <c r="K3" s="15" t="s">
        <v>5</v>
      </c>
      <c r="L3" s="16"/>
      <c r="M3" s="51" t="s">
        <v>6</v>
      </c>
      <c r="N3" s="51" t="s">
        <v>0</v>
      </c>
      <c r="O3" s="51" t="s">
        <v>9</v>
      </c>
      <c r="P3" s="52" t="s">
        <v>4</v>
      </c>
      <c r="Q3" s="53"/>
      <c r="R3" s="51" t="s">
        <v>7</v>
      </c>
      <c r="S3" s="51" t="s">
        <v>0</v>
      </c>
      <c r="T3" s="52" t="s">
        <v>8</v>
      </c>
    </row>
    <row r="4" spans="2:20" ht="15">
      <c r="B4" s="61">
        <v>1</v>
      </c>
      <c r="C4" s="65">
        <v>0.2530787037037037</v>
      </c>
      <c r="E4" s="79">
        <v>1</v>
      </c>
      <c r="F4" s="18" t="str">
        <f>'LEG A'!F4</f>
        <v>CORITANIANS MEN</v>
      </c>
      <c r="G4" s="29" t="s">
        <v>84</v>
      </c>
      <c r="H4" s="19">
        <f>IF('LEG H'!I4&lt;'LEG H'!H2,'LEG H'!I4,'LEG H'!H2)</f>
        <v>0.2286574074074074</v>
      </c>
      <c r="I4" s="35">
        <f>VLOOKUP(E4:E43,$B4:$C43,2,FALSE)</f>
        <v>0.2530787037037037</v>
      </c>
      <c r="J4" s="8">
        <f>I4-H4</f>
        <v>0.02442129629629633</v>
      </c>
      <c r="K4" s="19">
        <f>'LEG H'!K4+J4</f>
        <v>0.2530787037037037</v>
      </c>
      <c r="L4" s="11"/>
      <c r="M4" s="54">
        <v>1</v>
      </c>
      <c r="N4" s="54" t="s">
        <v>45</v>
      </c>
      <c r="O4" s="54" t="s">
        <v>354</v>
      </c>
      <c r="P4" s="55">
        <v>0.023287037037037023</v>
      </c>
      <c r="Q4" s="53"/>
      <c r="R4" s="54">
        <v>1</v>
      </c>
      <c r="S4" s="54" t="s">
        <v>42</v>
      </c>
      <c r="T4" s="55">
        <v>0.2530787037037037</v>
      </c>
    </row>
    <row r="5" spans="2:20" ht="15">
      <c r="B5" s="61">
        <v>7</v>
      </c>
      <c r="C5" s="65">
        <v>0.2551157407407407</v>
      </c>
      <c r="E5" s="79">
        <v>2</v>
      </c>
      <c r="F5" s="18" t="str">
        <f>'LEG A'!F5</f>
        <v>WREAKE LADIES</v>
      </c>
      <c r="G5" s="29" t="s">
        <v>96</v>
      </c>
      <c r="H5" s="19">
        <f>IF('LEG H'!I5&lt;'LEG H'!H2,'LEG H'!I5,'LEG H'!H2)</f>
        <v>0.2541898148148148</v>
      </c>
      <c r="I5" s="35">
        <f>VLOOKUP(E4:E43,$B4:$C43,2,FALSE)</f>
        <v>0.29084490740740737</v>
      </c>
      <c r="J5" s="8">
        <f aca="true" t="shared" si="0" ref="J5:J43">I5-H5</f>
        <v>0.036655092592592586</v>
      </c>
      <c r="K5" s="19">
        <f>'LEG H'!K5+J5</f>
        <v>0.36119212962962954</v>
      </c>
      <c r="L5" s="11"/>
      <c r="M5" s="54">
        <v>2</v>
      </c>
      <c r="N5" s="54" t="s">
        <v>42</v>
      </c>
      <c r="O5" s="54" t="s">
        <v>84</v>
      </c>
      <c r="P5" s="55">
        <v>0.02442129629629633</v>
      </c>
      <c r="Q5" s="53"/>
      <c r="R5" s="54">
        <v>2</v>
      </c>
      <c r="S5" s="54" t="s">
        <v>49</v>
      </c>
      <c r="T5" s="55">
        <v>0.2551157407407407</v>
      </c>
    </row>
    <row r="6" spans="2:20" ht="15">
      <c r="B6" s="61">
        <v>21</v>
      </c>
      <c r="C6" s="65">
        <v>0.25981481481481483</v>
      </c>
      <c r="E6" s="79">
        <v>3</v>
      </c>
      <c r="F6" s="18" t="str">
        <f>'LEG A'!F6</f>
        <v>CHARNWOOD MIXED</v>
      </c>
      <c r="G6" s="29" t="s">
        <v>354</v>
      </c>
      <c r="H6" s="19">
        <f>IF('LEG H'!I6&lt;'LEG H'!H2,'LEG H'!I6,'LEG H'!H2)</f>
        <v>0.23743055555555556</v>
      </c>
      <c r="I6" s="35">
        <f>VLOOKUP(E4:E43,$B4:$C43,2,FALSE)</f>
        <v>0.2607175925925926</v>
      </c>
      <c r="J6" s="8">
        <f t="shared" si="0"/>
        <v>0.023287037037037023</v>
      </c>
      <c r="K6" s="19">
        <f>'LEG H'!K6+J6</f>
        <v>0.2674537037037037</v>
      </c>
      <c r="L6" s="11"/>
      <c r="M6" s="54">
        <v>3</v>
      </c>
      <c r="N6" s="54" t="s">
        <v>49</v>
      </c>
      <c r="O6" s="54" t="s">
        <v>358</v>
      </c>
      <c r="P6" s="55">
        <v>0.02486111111111111</v>
      </c>
      <c r="Q6" s="53"/>
      <c r="R6" s="54">
        <v>3</v>
      </c>
      <c r="S6" s="54" t="s">
        <v>61</v>
      </c>
      <c r="T6" s="55">
        <v>0.25981481481481483</v>
      </c>
    </row>
    <row r="7" spans="2:20" ht="15">
      <c r="B7" s="61">
        <v>3</v>
      </c>
      <c r="C7" s="65">
        <v>0.2607175925925926</v>
      </c>
      <c r="E7" s="79">
        <v>4</v>
      </c>
      <c r="F7" s="18" t="str">
        <f>'LEG A'!F7</f>
        <v>SHEPSHED MEN A</v>
      </c>
      <c r="G7" s="29" t="s">
        <v>355</v>
      </c>
      <c r="H7" s="19">
        <f>IF('LEG H'!I7&lt;'LEG H'!H2,'LEG H'!I7,'LEG H'!H2)</f>
        <v>0.24208333333333334</v>
      </c>
      <c r="I7" s="35">
        <f>VLOOKUP(E4:E43,$B4:$C43,2,FALSE)</f>
        <v>0.2692939814814815</v>
      </c>
      <c r="J7" s="8">
        <f t="shared" si="0"/>
        <v>0.027210648148148137</v>
      </c>
      <c r="K7" s="19">
        <f>'LEG H'!K7+J7</f>
        <v>0.27664351851851854</v>
      </c>
      <c r="L7" s="11"/>
      <c r="M7" s="54">
        <v>4</v>
      </c>
      <c r="N7" s="54" t="s">
        <v>73</v>
      </c>
      <c r="O7" s="54" t="s">
        <v>383</v>
      </c>
      <c r="P7" s="55">
        <v>0.024965277777777767</v>
      </c>
      <c r="Q7" s="53"/>
      <c r="R7" s="54">
        <v>4</v>
      </c>
      <c r="S7" s="54" t="s">
        <v>69</v>
      </c>
      <c r="T7" s="55">
        <v>0.26295138888888886</v>
      </c>
    </row>
    <row r="8" spans="2:20" ht="15">
      <c r="B8" s="61">
        <v>16</v>
      </c>
      <c r="C8" s="65">
        <v>0.2628125</v>
      </c>
      <c r="E8" s="79">
        <v>5</v>
      </c>
      <c r="F8" s="18" t="str">
        <f>'LEG A'!F8</f>
        <v>SHEPSHED MEN B</v>
      </c>
      <c r="G8" s="29" t="s">
        <v>356</v>
      </c>
      <c r="H8" s="19">
        <f>IF('LEG H'!I8&lt;'LEG H'!H2,'LEG H'!I8,'LEG H'!H2)</f>
        <v>0.2497337962962963</v>
      </c>
      <c r="I8" s="35">
        <f>VLOOKUP(E4:E43,$B4:$C43,2,FALSE)</f>
        <v>0.28028935185185183</v>
      </c>
      <c r="J8" s="8">
        <f t="shared" si="0"/>
        <v>0.03055555555555553</v>
      </c>
      <c r="K8" s="19">
        <f>'LEG H'!K8+J8</f>
        <v>0.32799768518518513</v>
      </c>
      <c r="L8" s="11"/>
      <c r="M8" s="54">
        <v>5</v>
      </c>
      <c r="N8" s="54" t="s">
        <v>57</v>
      </c>
      <c r="O8" s="54" t="s">
        <v>366</v>
      </c>
      <c r="P8" s="55">
        <v>0.02530092592592592</v>
      </c>
      <c r="Q8" s="53"/>
      <c r="R8" s="54">
        <v>5</v>
      </c>
      <c r="S8" s="54" t="s">
        <v>52</v>
      </c>
      <c r="T8" s="55">
        <v>0.26484953703703706</v>
      </c>
    </row>
    <row r="9" spans="2:20" ht="15">
      <c r="B9" s="61">
        <v>29</v>
      </c>
      <c r="C9" s="65">
        <v>0.26295138888888886</v>
      </c>
      <c r="E9" s="79">
        <v>6</v>
      </c>
      <c r="F9" s="18" t="str">
        <f>'LEG A'!F9</f>
        <v>SHEPSHED LADIES</v>
      </c>
      <c r="G9" s="29" t="s">
        <v>357</v>
      </c>
      <c r="H9" s="19">
        <f>IF('LEG H'!I9&lt;'LEG H'!H2,'LEG H'!I9,'LEG H'!H2)</f>
        <v>0.25037037037037035</v>
      </c>
      <c r="I9" s="35">
        <f>VLOOKUP(E4:E43,$B4:$C43,2,FALSE)</f>
        <v>0.28869212962962965</v>
      </c>
      <c r="J9" s="8">
        <f t="shared" si="0"/>
        <v>0.03832175925925929</v>
      </c>
      <c r="K9" s="19">
        <f>'LEG H'!K9+J9</f>
        <v>0.34478009259259257</v>
      </c>
      <c r="L9" s="11"/>
      <c r="M9" s="54">
        <v>6</v>
      </c>
      <c r="N9" s="54" t="s">
        <v>61</v>
      </c>
      <c r="O9" s="54" t="s">
        <v>371</v>
      </c>
      <c r="P9" s="55">
        <v>0.02556712962962962</v>
      </c>
      <c r="Q9" s="53"/>
      <c r="R9" s="54">
        <v>6</v>
      </c>
      <c r="S9" s="54" t="s">
        <v>45</v>
      </c>
      <c r="T9" s="55">
        <v>0.2674537037037037</v>
      </c>
    </row>
    <row r="10" spans="2:20" ht="15">
      <c r="B10" s="61">
        <v>33</v>
      </c>
      <c r="C10" s="65">
        <v>0.2647685185185185</v>
      </c>
      <c r="E10" s="79">
        <v>7</v>
      </c>
      <c r="F10" s="18" t="str">
        <f>'LEG A'!F10</f>
        <v>BARROW MEN A</v>
      </c>
      <c r="G10" s="29" t="s">
        <v>358</v>
      </c>
      <c r="H10" s="19">
        <f>IF('LEG H'!I10&lt;'LEG H'!H2,'LEG H'!I10,'LEG H'!H2)</f>
        <v>0.23025462962962961</v>
      </c>
      <c r="I10" s="35">
        <f>VLOOKUP(E4:E43,$B4:$C43,2,FALSE)</f>
        <v>0.2551157407407407</v>
      </c>
      <c r="J10" s="8">
        <f t="shared" si="0"/>
        <v>0.02486111111111111</v>
      </c>
      <c r="K10" s="19">
        <f>'LEG H'!K10+J10</f>
        <v>0.2551157407407407</v>
      </c>
      <c r="L10" s="11"/>
      <c r="M10" s="54">
        <v>7</v>
      </c>
      <c r="N10" s="54" t="s">
        <v>59</v>
      </c>
      <c r="O10" s="54" t="s">
        <v>369</v>
      </c>
      <c r="P10" s="55">
        <v>0.02667824074074071</v>
      </c>
      <c r="Q10" s="53"/>
      <c r="R10" s="54">
        <v>7</v>
      </c>
      <c r="S10" s="54" t="s">
        <v>73</v>
      </c>
      <c r="T10" s="55">
        <v>0.2703819444444444</v>
      </c>
    </row>
    <row r="11" spans="2:20" ht="15">
      <c r="B11" s="61">
        <v>10</v>
      </c>
      <c r="C11" s="65">
        <v>0.264849537037037</v>
      </c>
      <c r="E11" s="79">
        <v>8</v>
      </c>
      <c r="F11" s="18" t="str">
        <f>'LEG A'!F11</f>
        <v>BARROW MEN B</v>
      </c>
      <c r="G11" s="29" t="s">
        <v>359</v>
      </c>
      <c r="H11" s="19">
        <f>IF('LEG H'!I11&lt;'LEG H'!H2,'LEG H'!I11,'LEG H'!H2)</f>
        <v>0.25731481481481483</v>
      </c>
      <c r="I11" s="35">
        <f>VLOOKUP(E4:E43,$B4:$C43,2,FALSE)</f>
        <v>0.2871296296296296</v>
      </c>
      <c r="J11" s="8">
        <f t="shared" si="0"/>
        <v>0.029814814814814794</v>
      </c>
      <c r="K11" s="19">
        <f>'LEG H'!K11+J11</f>
        <v>0.31805555555555554</v>
      </c>
      <c r="L11" s="11"/>
      <c r="M11" s="54">
        <v>8</v>
      </c>
      <c r="N11" s="54" t="s">
        <v>69</v>
      </c>
      <c r="O11" s="54" t="s">
        <v>379</v>
      </c>
      <c r="P11" s="55">
        <v>0.026701388888888872</v>
      </c>
      <c r="Q11" s="53"/>
      <c r="R11" s="54">
        <v>8</v>
      </c>
      <c r="S11" s="54" t="s">
        <v>57</v>
      </c>
      <c r="T11" s="55">
        <v>0.2737847222222222</v>
      </c>
    </row>
    <row r="12" spans="2:20" ht="15">
      <c r="B12" s="61">
        <v>19</v>
      </c>
      <c r="C12" s="65">
        <v>0.2675462962962963</v>
      </c>
      <c r="E12" s="79">
        <v>9</v>
      </c>
      <c r="F12" s="18" t="str">
        <f>'LEG A'!F12</f>
        <v>BARROW LADIES</v>
      </c>
      <c r="G12" s="29" t="s">
        <v>360</v>
      </c>
      <c r="H12" s="19">
        <f>IF('LEG H'!I12&lt;'LEG H'!H2,'LEG H'!I12,'LEG H'!H2)</f>
        <v>0.24769675925925927</v>
      </c>
      <c r="I12" s="35">
        <f>VLOOKUP(E4:E43,$B4:$C43,2,FALSE)</f>
        <v>0.27650462962962963</v>
      </c>
      <c r="J12" s="8">
        <f t="shared" si="0"/>
        <v>0.02880787037037036</v>
      </c>
      <c r="K12" s="19">
        <f>'LEG H'!K12+J12</f>
        <v>0.32002314814814814</v>
      </c>
      <c r="L12" s="11"/>
      <c r="M12" s="54">
        <v>9</v>
      </c>
      <c r="N12" s="54" t="s">
        <v>46</v>
      </c>
      <c r="O12" s="54" t="s">
        <v>355</v>
      </c>
      <c r="P12" s="55">
        <v>0.027210648148148137</v>
      </c>
      <c r="Q12" s="53"/>
      <c r="R12" s="54">
        <v>9</v>
      </c>
      <c r="S12" s="54" t="s">
        <v>46</v>
      </c>
      <c r="T12" s="55">
        <v>0.27664351851851854</v>
      </c>
    </row>
    <row r="13" spans="2:20" ht="15">
      <c r="B13" s="61">
        <v>15</v>
      </c>
      <c r="C13" s="65">
        <v>0.267662037037037</v>
      </c>
      <c r="E13" s="79">
        <v>10</v>
      </c>
      <c r="F13" s="18" t="str">
        <f>'LEG A'!F13</f>
        <v>HARBOROUGH MIXED A</v>
      </c>
      <c r="G13" s="29" t="s">
        <v>324</v>
      </c>
      <c r="H13" s="19">
        <f>IF('LEG H'!I13&lt;'LEG H'!H2,'LEG H'!I13,'LEG H'!H2)</f>
        <v>0.2358449074074074</v>
      </c>
      <c r="I13" s="35">
        <f>VLOOKUP(E4:E43,$B4:$C43,2,FALSE)</f>
        <v>0.264849537037037</v>
      </c>
      <c r="J13" s="8">
        <f t="shared" si="0"/>
        <v>0.029004629629629602</v>
      </c>
      <c r="K13" s="19">
        <f>'LEG H'!K13+J13</f>
        <v>0.26484953703703706</v>
      </c>
      <c r="L13" s="11"/>
      <c r="M13" s="54">
        <v>10</v>
      </c>
      <c r="N13" s="54" t="s">
        <v>72</v>
      </c>
      <c r="O13" s="54" t="s">
        <v>382</v>
      </c>
      <c r="P13" s="55">
        <v>0.027766203703703723</v>
      </c>
      <c r="Q13" s="53"/>
      <c r="R13" s="54">
        <v>10</v>
      </c>
      <c r="S13" s="54" t="s">
        <v>59</v>
      </c>
      <c r="T13" s="55">
        <v>0.2863425925925926</v>
      </c>
    </row>
    <row r="14" spans="2:20" ht="15">
      <c r="B14" s="61">
        <v>4</v>
      </c>
      <c r="C14" s="65">
        <v>0.2692939814814815</v>
      </c>
      <c r="E14" s="79">
        <v>11</v>
      </c>
      <c r="F14" s="18" t="str">
        <f>'LEG A'!F14</f>
        <v>HARBOROUGH MIXED B</v>
      </c>
      <c r="G14" s="29" t="s">
        <v>361</v>
      </c>
      <c r="H14" s="19">
        <f>IF('LEG H'!I14&lt;'LEG H'!H2,'LEG H'!I14,'LEG H'!H2)</f>
        <v>0.2403587962962963</v>
      </c>
      <c r="I14" s="35">
        <f>VLOOKUP(E4:E43,$B4:$C43,2,FALSE)</f>
        <v>0.27237268518518515</v>
      </c>
      <c r="J14" s="8">
        <f t="shared" si="0"/>
        <v>0.03201388888888884</v>
      </c>
      <c r="K14" s="19">
        <f>'LEG H'!K14+J14</f>
        <v>0.31047453703703703</v>
      </c>
      <c r="L14" s="11"/>
      <c r="M14" s="54">
        <v>11</v>
      </c>
      <c r="N14" s="54" t="s">
        <v>43</v>
      </c>
      <c r="O14" s="54" t="s">
        <v>365</v>
      </c>
      <c r="P14" s="55">
        <v>0.028298611111111066</v>
      </c>
      <c r="Q14" s="53"/>
      <c r="R14" s="54">
        <v>11</v>
      </c>
      <c r="S14" s="54" t="s">
        <v>62</v>
      </c>
      <c r="T14" s="55">
        <v>0.2936226851851852</v>
      </c>
    </row>
    <row r="15" spans="2:20" ht="15">
      <c r="B15" s="61">
        <v>14</v>
      </c>
      <c r="C15" s="65">
        <v>0.27</v>
      </c>
      <c r="E15" s="79">
        <v>12</v>
      </c>
      <c r="F15" s="18" t="str">
        <f>'LEG A'!F15</f>
        <v>OWLS MEN</v>
      </c>
      <c r="G15" s="29" t="s">
        <v>362</v>
      </c>
      <c r="H15" s="19">
        <f>IF('LEG H'!I15&lt;'LEG H'!H2,'LEG H'!I15,'LEG H'!H2)</f>
        <v>0.24559027777777778</v>
      </c>
      <c r="I15" s="35">
        <f>VLOOKUP(E4:E43,$B4:$C43,2,FALSE)</f>
        <v>0.27417824074074076</v>
      </c>
      <c r="J15" s="8">
        <f t="shared" si="0"/>
        <v>0.02858796296296298</v>
      </c>
      <c r="K15" s="19">
        <f>'LEG H'!K15+J15</f>
        <v>0.3084027777777778</v>
      </c>
      <c r="L15" s="11"/>
      <c r="M15" s="54">
        <v>12</v>
      </c>
      <c r="N15" s="54" t="s">
        <v>62</v>
      </c>
      <c r="O15" s="54" t="s">
        <v>372</v>
      </c>
      <c r="P15" s="55">
        <v>0.02839120370370371</v>
      </c>
      <c r="Q15" s="53"/>
      <c r="R15" s="54">
        <v>12</v>
      </c>
      <c r="S15" s="54" t="s">
        <v>56</v>
      </c>
      <c r="T15" s="55">
        <v>0.2937615740740741</v>
      </c>
    </row>
    <row r="16" spans="2:20" ht="15">
      <c r="B16" s="61">
        <v>22</v>
      </c>
      <c r="C16" s="65">
        <v>0.27163194444444444</v>
      </c>
      <c r="E16" s="79">
        <v>13</v>
      </c>
      <c r="F16" s="18" t="str">
        <f>'LEG A'!F16</f>
        <v>OWLS MIXED</v>
      </c>
      <c r="G16" s="29" t="s">
        <v>363</v>
      </c>
      <c r="H16" s="19">
        <f>IF('LEG H'!I16&lt;'LEG H'!H2,'LEG H'!I16,'LEG H'!H2)</f>
        <v>0.2515277777777778</v>
      </c>
      <c r="I16" s="35">
        <f>VLOOKUP(E4:E43,$B4:$C43,2,FALSE)</f>
        <v>0.2832523148148148</v>
      </c>
      <c r="J16" s="8">
        <f t="shared" si="0"/>
        <v>0.03172453703703698</v>
      </c>
      <c r="K16" s="19">
        <f>'LEG H'!K16+J16</f>
        <v>0.3388541666666666</v>
      </c>
      <c r="L16" s="11"/>
      <c r="M16" s="54">
        <v>13</v>
      </c>
      <c r="N16" s="54" t="s">
        <v>54</v>
      </c>
      <c r="O16" s="54" t="s">
        <v>362</v>
      </c>
      <c r="P16" s="55">
        <v>0.02858796296296298</v>
      </c>
      <c r="Q16" s="53"/>
      <c r="R16" s="54">
        <v>13</v>
      </c>
      <c r="S16" s="54" t="s">
        <v>43</v>
      </c>
      <c r="T16" s="55">
        <v>0.29923611111111104</v>
      </c>
    </row>
    <row r="17" spans="2:20" ht="15">
      <c r="B17" s="61">
        <v>11</v>
      </c>
      <c r="C17" s="65">
        <v>0.27237268518518515</v>
      </c>
      <c r="E17" s="79">
        <v>14</v>
      </c>
      <c r="F17" s="18" t="str">
        <f>'LEG A'!F17</f>
        <v>ROADHOGGS MEN</v>
      </c>
      <c r="G17" s="29" t="s">
        <v>364</v>
      </c>
      <c r="H17" s="19">
        <f>IF('LEG H'!I17&lt;'LEG H'!H2,'LEG H'!I17,'LEG H'!H2)</f>
        <v>0.24052083333333332</v>
      </c>
      <c r="I17" s="35">
        <f>VLOOKUP(E4:E43,$B4:$C43,2,FALSE)</f>
        <v>0.27</v>
      </c>
      <c r="J17" s="8">
        <f t="shared" si="0"/>
        <v>0.029479166666666695</v>
      </c>
      <c r="K17" s="19">
        <f>'LEG H'!K17+J17</f>
        <v>0.2937615740740741</v>
      </c>
      <c r="L17" s="11"/>
      <c r="M17" s="54">
        <v>14</v>
      </c>
      <c r="N17" s="54" t="s">
        <v>51</v>
      </c>
      <c r="O17" s="54" t="s">
        <v>360</v>
      </c>
      <c r="P17" s="55">
        <v>0.02880787037037036</v>
      </c>
      <c r="Q17" s="53"/>
      <c r="R17" s="54">
        <v>14</v>
      </c>
      <c r="S17" s="54" t="s">
        <v>64</v>
      </c>
      <c r="T17" s="55">
        <v>0.3016550925925926</v>
      </c>
    </row>
    <row r="18" spans="2:20" ht="15">
      <c r="B18" s="61">
        <v>12</v>
      </c>
      <c r="C18" s="65">
        <v>0.27417824074074076</v>
      </c>
      <c r="E18" s="79">
        <v>15</v>
      </c>
      <c r="F18" s="18" t="str">
        <f>'LEG A'!F18</f>
        <v>WREAKE MEN</v>
      </c>
      <c r="G18" s="29" t="s">
        <v>365</v>
      </c>
      <c r="H18" s="19">
        <f>IF('LEG H'!I18&lt;'LEG H'!H2,'LEG H'!I18,'LEG H'!H2)</f>
        <v>0.23936342592592594</v>
      </c>
      <c r="I18" s="35">
        <f>VLOOKUP(E4:E43,$B4:$C43,2,FALSE)</f>
        <v>0.267662037037037</v>
      </c>
      <c r="J18" s="8">
        <f t="shared" si="0"/>
        <v>0.028298611111111066</v>
      </c>
      <c r="K18" s="19">
        <f>'LEG H'!K18+J18</f>
        <v>0.29923611111111104</v>
      </c>
      <c r="L18" s="11"/>
      <c r="M18" s="54">
        <v>15</v>
      </c>
      <c r="N18" s="54" t="s">
        <v>52</v>
      </c>
      <c r="O18" s="54" t="s">
        <v>324</v>
      </c>
      <c r="P18" s="55">
        <v>0.029004629629629602</v>
      </c>
      <c r="Q18" s="53"/>
      <c r="R18" s="54">
        <v>15</v>
      </c>
      <c r="S18" s="54" t="s">
        <v>72</v>
      </c>
      <c r="T18" s="55">
        <v>0.3064583333333334</v>
      </c>
    </row>
    <row r="19" spans="2:20" ht="15">
      <c r="B19" s="61">
        <v>18</v>
      </c>
      <c r="C19" s="65">
        <v>0.27439814814814817</v>
      </c>
      <c r="E19" s="79">
        <v>16</v>
      </c>
      <c r="F19" s="18" t="str">
        <f>'LEG A'!F19</f>
        <v>WREAKE MIXED A</v>
      </c>
      <c r="G19" s="29" t="s">
        <v>366</v>
      </c>
      <c r="H19" s="19">
        <f>IF('LEG H'!I19&lt;'LEG H'!H2,'LEG H'!I19,'LEG H'!H2)</f>
        <v>0.23751157407407408</v>
      </c>
      <c r="I19" s="35">
        <f>VLOOKUP(E4:E43,$B4:$C43,2,FALSE)</f>
        <v>0.2628125</v>
      </c>
      <c r="J19" s="8">
        <f t="shared" si="0"/>
        <v>0.02530092592592592</v>
      </c>
      <c r="K19" s="19">
        <f>'LEG H'!K19+J19</f>
        <v>0.2737847222222222</v>
      </c>
      <c r="L19" s="11"/>
      <c r="M19" s="54">
        <v>16</v>
      </c>
      <c r="N19" s="54" t="s">
        <v>70</v>
      </c>
      <c r="O19" s="54" t="s">
        <v>380</v>
      </c>
      <c r="P19" s="55">
        <v>0.029456018518518506</v>
      </c>
      <c r="Q19" s="53"/>
      <c r="R19" s="54">
        <v>16</v>
      </c>
      <c r="S19" s="54" t="s">
        <v>54</v>
      </c>
      <c r="T19" s="55">
        <v>0.3084027777777778</v>
      </c>
    </row>
    <row r="20" spans="2:20" ht="15">
      <c r="B20" s="61">
        <v>32</v>
      </c>
      <c r="C20" s="65">
        <v>0.2749652777777778</v>
      </c>
      <c r="E20" s="79">
        <v>17</v>
      </c>
      <c r="F20" s="18" t="str">
        <f>'LEG A'!F20</f>
        <v>WREAKE MIXED B</v>
      </c>
      <c r="G20" s="29" t="s">
        <v>367</v>
      </c>
      <c r="H20" s="19">
        <f>IF('LEG H'!I20&lt;'LEG H'!H2,'LEG H'!I20,'LEG H'!H2)</f>
        <v>0.25818287037037035</v>
      </c>
      <c r="I20" s="35">
        <f>VLOOKUP(E4:E43,$B4:$C43,2,FALSE)</f>
        <v>0.29414351851851855</v>
      </c>
      <c r="J20" s="8">
        <f t="shared" si="0"/>
        <v>0.0359606481481482</v>
      </c>
      <c r="K20" s="19">
        <f>'LEG H'!K20+J20</f>
        <v>0.3718171296296296</v>
      </c>
      <c r="L20" s="11"/>
      <c r="M20" s="54">
        <v>17</v>
      </c>
      <c r="N20" s="54" t="s">
        <v>56</v>
      </c>
      <c r="O20" s="54" t="s">
        <v>364</v>
      </c>
      <c r="P20" s="55">
        <v>0.029479166666666695</v>
      </c>
      <c r="Q20" s="53"/>
      <c r="R20" s="54">
        <v>17</v>
      </c>
      <c r="S20" s="54" t="s">
        <v>53</v>
      </c>
      <c r="T20" s="55">
        <v>0.31047453703703703</v>
      </c>
    </row>
    <row r="21" spans="2:20" ht="15">
      <c r="B21" s="61">
        <v>30</v>
      </c>
      <c r="C21" s="65">
        <v>0.27533564814814815</v>
      </c>
      <c r="E21" s="79">
        <v>18</v>
      </c>
      <c r="F21" s="18" t="str">
        <f>'LEG A'!F21</f>
        <v>FLECKNY KIBWRTH MIX</v>
      </c>
      <c r="G21" s="29" t="s">
        <v>368</v>
      </c>
      <c r="H21" s="19">
        <f>IF('LEG H'!I21&lt;'LEG H'!H2,'LEG H'!I21,'LEG H'!H2)</f>
        <v>0.24271990740740743</v>
      </c>
      <c r="I21" s="35">
        <f>VLOOKUP(E4:E43,$B4:$C43,2,FALSE)</f>
        <v>0.27439814814814817</v>
      </c>
      <c r="J21" s="8">
        <f t="shared" si="0"/>
        <v>0.03167824074074074</v>
      </c>
      <c r="K21" s="19">
        <f>'LEG H'!K21+J21</f>
        <v>0.31148148148148147</v>
      </c>
      <c r="L21" s="11"/>
      <c r="M21" s="54">
        <v>18</v>
      </c>
      <c r="N21" s="54" t="s">
        <v>50</v>
      </c>
      <c r="O21" s="54" t="s">
        <v>359</v>
      </c>
      <c r="P21" s="55">
        <v>0.029814814814814794</v>
      </c>
      <c r="Q21" s="53"/>
      <c r="R21" s="54">
        <v>18</v>
      </c>
      <c r="S21" s="54" t="s">
        <v>75</v>
      </c>
      <c r="T21" s="55">
        <v>0.31148148148148147</v>
      </c>
    </row>
    <row r="22" spans="2:20" ht="15">
      <c r="B22" s="61">
        <v>24</v>
      </c>
      <c r="C22" s="65">
        <v>0.2761226851851852</v>
      </c>
      <c r="E22" s="79">
        <v>19</v>
      </c>
      <c r="F22" s="18" t="str">
        <f>'LEG A'!F22</f>
        <v>WEST END MIXED A</v>
      </c>
      <c r="G22" s="29" t="s">
        <v>369</v>
      </c>
      <c r="H22" s="19">
        <f>IF('LEG H'!I22&lt;'LEG H'!H2,'LEG H'!I22,'LEG H'!H2)</f>
        <v>0.24086805555555557</v>
      </c>
      <c r="I22" s="35">
        <f>VLOOKUP(E4:E43,$B4:$C43,2,FALSE)</f>
        <v>0.2675462962962963</v>
      </c>
      <c r="J22" s="8">
        <f t="shared" si="0"/>
        <v>0.02667824074074071</v>
      </c>
      <c r="K22" s="19">
        <f>'LEG H'!K22+J22</f>
        <v>0.2863425925925926</v>
      </c>
      <c r="L22" s="11"/>
      <c r="M22" s="54">
        <v>19</v>
      </c>
      <c r="N22" s="54" t="s">
        <v>64</v>
      </c>
      <c r="O22" s="54" t="s">
        <v>374</v>
      </c>
      <c r="P22" s="55">
        <v>0.03015046296296295</v>
      </c>
      <c r="Q22" s="53"/>
      <c r="R22" s="54">
        <v>19</v>
      </c>
      <c r="S22" s="54" t="s">
        <v>70</v>
      </c>
      <c r="T22" s="55">
        <v>0.3117013888888889</v>
      </c>
    </row>
    <row r="23" spans="2:20" ht="15">
      <c r="B23" s="61">
        <v>9</v>
      </c>
      <c r="C23" s="65">
        <v>0.27650462962962963</v>
      </c>
      <c r="E23" s="79">
        <v>20</v>
      </c>
      <c r="F23" s="18" t="str">
        <f>'LEG A'!F23</f>
        <v>WEST END MIXED B</v>
      </c>
      <c r="G23" s="29" t="s">
        <v>370</v>
      </c>
      <c r="H23" s="19">
        <f>IF('LEG H'!I23&lt;'LEG H'!H2,'LEG H'!I23,'LEG H'!H2)</f>
        <v>0.24871527777777777</v>
      </c>
      <c r="I23" s="35">
        <f>VLOOKUP(E4:E43,$B4:$C43,2,FALSE)</f>
        <v>0.28658564814814813</v>
      </c>
      <c r="J23" s="8">
        <f t="shared" si="0"/>
        <v>0.03787037037037036</v>
      </c>
      <c r="K23" s="19">
        <f>'LEG H'!K23+J23</f>
        <v>0.33701388888888884</v>
      </c>
      <c r="L23" s="11"/>
      <c r="M23" s="54">
        <v>20</v>
      </c>
      <c r="N23" s="54" t="s">
        <v>47</v>
      </c>
      <c r="O23" s="54" t="s">
        <v>356</v>
      </c>
      <c r="P23" s="55">
        <v>0.03055555555555553</v>
      </c>
      <c r="Q23" s="53"/>
      <c r="R23" s="54">
        <v>20</v>
      </c>
      <c r="S23" s="54" t="s">
        <v>67</v>
      </c>
      <c r="T23" s="55">
        <v>0.3145949074074074</v>
      </c>
    </row>
    <row r="24" spans="2:20" ht="15">
      <c r="B24" s="61">
        <v>27</v>
      </c>
      <c r="C24" s="65">
        <v>0.276875</v>
      </c>
      <c r="E24" s="79">
        <v>21</v>
      </c>
      <c r="F24" s="18" t="str">
        <f>'LEG A'!F24</f>
        <v>HUNCOTE MEN A</v>
      </c>
      <c r="G24" s="29" t="s">
        <v>371</v>
      </c>
      <c r="H24" s="19">
        <f>IF('LEG H'!I24&lt;'LEG H'!H2,'LEG H'!I24,'LEG H'!H2)</f>
        <v>0.2342476851851852</v>
      </c>
      <c r="I24" s="35">
        <f>VLOOKUP(E4:E43,$B4:$C43,2,FALSE)</f>
        <v>0.25981481481481483</v>
      </c>
      <c r="J24" s="8">
        <f t="shared" si="0"/>
        <v>0.02556712962962962</v>
      </c>
      <c r="K24" s="19">
        <f>'LEG H'!K24+J24</f>
        <v>0.25981481481481483</v>
      </c>
      <c r="L24" s="11"/>
      <c r="M24" s="54">
        <v>21</v>
      </c>
      <c r="N24" s="54" t="s">
        <v>75</v>
      </c>
      <c r="O24" s="54" t="s">
        <v>368</v>
      </c>
      <c r="P24" s="55">
        <v>0.03167824074074074</v>
      </c>
      <c r="Q24" s="53"/>
      <c r="R24" s="54">
        <v>21</v>
      </c>
      <c r="S24" s="54" t="s">
        <v>50</v>
      </c>
      <c r="T24" s="55">
        <v>0.31805555555555554</v>
      </c>
    </row>
    <row r="25" spans="2:20" ht="15">
      <c r="B25" s="61">
        <v>25</v>
      </c>
      <c r="C25" s="65">
        <v>0.280162037037037</v>
      </c>
      <c r="E25" s="79">
        <v>22</v>
      </c>
      <c r="F25" s="18" t="str">
        <f>'LEG A'!F25</f>
        <v>HUNCOTE MEN B</v>
      </c>
      <c r="G25" s="29" t="s">
        <v>372</v>
      </c>
      <c r="H25" s="19">
        <f>IF('LEG H'!I25&lt;'LEG H'!H2,'LEG H'!I25,'LEG H'!H2)</f>
        <v>0.24324074074074073</v>
      </c>
      <c r="I25" s="35">
        <f>VLOOKUP(E4:E43,$B4:$C43,2,FALSE)</f>
        <v>0.27163194444444444</v>
      </c>
      <c r="J25" s="8">
        <f t="shared" si="0"/>
        <v>0.02839120370370371</v>
      </c>
      <c r="K25" s="19">
        <f>'LEG H'!K25+J25</f>
        <v>0.2936226851851852</v>
      </c>
      <c r="L25" s="11"/>
      <c r="M25" s="54">
        <v>22</v>
      </c>
      <c r="N25" s="54" t="s">
        <v>55</v>
      </c>
      <c r="O25" s="54" t="s">
        <v>363</v>
      </c>
      <c r="P25" s="55">
        <v>0.03172453703703698</v>
      </c>
      <c r="Q25" s="53"/>
      <c r="R25" s="54">
        <v>22</v>
      </c>
      <c r="S25" s="54" t="s">
        <v>63</v>
      </c>
      <c r="T25" s="55">
        <v>0.3198726851851852</v>
      </c>
    </row>
    <row r="26" spans="2:20" ht="15">
      <c r="B26" s="61">
        <v>5</v>
      </c>
      <c r="C26" s="65">
        <v>0.28028935185185183</v>
      </c>
      <c r="E26" s="79">
        <v>23</v>
      </c>
      <c r="F26" s="18" t="str">
        <f>'LEG A'!F26</f>
        <v>HUNCOTE LADIES</v>
      </c>
      <c r="G26" s="29" t="s">
        <v>373</v>
      </c>
      <c r="H26" s="19">
        <f>IF('LEG H'!I26&lt;'LEG H'!H2,'LEG H'!I26,'LEG H'!H2)</f>
        <v>0.24925925925925926</v>
      </c>
      <c r="I26" s="35">
        <f>VLOOKUP(E4:E43,$B4:$C43,2,FALSE)</f>
        <v>0.28216435185185185</v>
      </c>
      <c r="J26" s="8">
        <f t="shared" si="0"/>
        <v>0.03290509259259258</v>
      </c>
      <c r="K26" s="19">
        <f>'LEG H'!K26+J26</f>
        <v>0.3198726851851852</v>
      </c>
      <c r="L26" s="11"/>
      <c r="M26" s="54">
        <v>23</v>
      </c>
      <c r="N26" s="54" t="s">
        <v>53</v>
      </c>
      <c r="O26" s="54" t="s">
        <v>361</v>
      </c>
      <c r="P26" s="55">
        <v>0.03201388888888884</v>
      </c>
      <c r="Q26" s="53"/>
      <c r="R26" s="54">
        <v>23</v>
      </c>
      <c r="S26" s="54" t="s">
        <v>51</v>
      </c>
      <c r="T26" s="55">
        <v>0.32002314814814814</v>
      </c>
    </row>
    <row r="27" spans="2:20" ht="15">
      <c r="B27" s="61">
        <v>23</v>
      </c>
      <c r="C27" s="65">
        <v>0.28216435185185185</v>
      </c>
      <c r="E27" s="79">
        <v>24</v>
      </c>
      <c r="F27" s="18" t="str">
        <f>'LEG A'!F27</f>
        <v>BIRSTALL MEN</v>
      </c>
      <c r="G27" s="29" t="s">
        <v>374</v>
      </c>
      <c r="H27" s="19">
        <f>IF('LEG H'!I27&lt;'LEG H'!H2,'LEG H'!I27,'LEG H'!H2)</f>
        <v>0.24597222222222223</v>
      </c>
      <c r="I27" s="35">
        <f>VLOOKUP(E4:E43,$B4:$C43,2,FALSE)</f>
        <v>0.2761226851851852</v>
      </c>
      <c r="J27" s="8">
        <f t="shared" si="0"/>
        <v>0.03015046296296295</v>
      </c>
      <c r="K27" s="19">
        <f>'LEG H'!K27+J27</f>
        <v>0.3016550925925926</v>
      </c>
      <c r="L27" s="11"/>
      <c r="M27" s="54">
        <v>24</v>
      </c>
      <c r="N27" s="54" t="s">
        <v>67</v>
      </c>
      <c r="O27" s="54" t="s">
        <v>377</v>
      </c>
      <c r="P27" s="55">
        <v>0.03216435185185185</v>
      </c>
      <c r="Q27" s="53"/>
      <c r="R27" s="54">
        <v>24</v>
      </c>
      <c r="S27" s="54" t="s">
        <v>65</v>
      </c>
      <c r="T27" s="55">
        <v>0.3243287037037037</v>
      </c>
    </row>
    <row r="28" spans="2:20" ht="15">
      <c r="B28" s="61">
        <v>13</v>
      </c>
      <c r="C28" s="65">
        <v>0.2832523148148148</v>
      </c>
      <c r="E28" s="79">
        <v>25</v>
      </c>
      <c r="F28" s="18" t="str">
        <f>'LEG A'!F28</f>
        <v>BIRSTALL LADIES</v>
      </c>
      <c r="G28" s="29" t="s">
        <v>375</v>
      </c>
      <c r="H28" s="19">
        <f>IF('LEG H'!I28&lt;'LEG H'!H2,'LEG H'!I28,'LEG H'!H2)</f>
        <v>0.24513888888888888</v>
      </c>
      <c r="I28" s="35">
        <f>VLOOKUP(E4:E43,$B4:$C43,2,FALSE)</f>
        <v>0.280162037037037</v>
      </c>
      <c r="J28" s="8">
        <f t="shared" si="0"/>
        <v>0.03502314814814814</v>
      </c>
      <c r="K28" s="19">
        <f>'LEG H'!K28+J28</f>
        <v>0.3243287037037037</v>
      </c>
      <c r="L28" s="11"/>
      <c r="M28" s="54">
        <v>25</v>
      </c>
      <c r="N28" s="54" t="s">
        <v>63</v>
      </c>
      <c r="O28" s="54" t="s">
        <v>373</v>
      </c>
      <c r="P28" s="55">
        <v>0.03290509259259258</v>
      </c>
      <c r="Q28" s="53"/>
      <c r="R28" s="54">
        <v>25</v>
      </c>
      <c r="S28" s="54" t="s">
        <v>47</v>
      </c>
      <c r="T28" s="55">
        <v>0.32799768518518513</v>
      </c>
    </row>
    <row r="29" spans="2:20" ht="15">
      <c r="B29" s="61">
        <v>34</v>
      </c>
      <c r="C29" s="65">
        <v>0.2861226851851852</v>
      </c>
      <c r="E29" s="79">
        <v>26</v>
      </c>
      <c r="F29" s="18" t="str">
        <f>'LEG A'!F29</f>
        <v>BIRSTALL MIXED</v>
      </c>
      <c r="G29" s="29" t="s">
        <v>376</v>
      </c>
      <c r="H29" s="19">
        <f>IF('LEG H'!I29&lt;'LEG H'!H2,'LEG H'!I29,'LEG H'!H2)</f>
        <v>0.24921296296296294</v>
      </c>
      <c r="I29" s="35">
        <f>VLOOKUP(E4:E43,$B4:$C43,2,FALSE)</f>
        <v>0.2890972222222222</v>
      </c>
      <c r="J29" s="8">
        <f t="shared" si="0"/>
        <v>0.039884259259259286</v>
      </c>
      <c r="K29" s="19">
        <f>'LEG H'!K29+J29</f>
        <v>0.34586805555555555</v>
      </c>
      <c r="L29" s="11"/>
      <c r="M29" s="54">
        <v>26</v>
      </c>
      <c r="N29" s="54" t="s">
        <v>65</v>
      </c>
      <c r="O29" s="54" t="s">
        <v>375</v>
      </c>
      <c r="P29" s="55">
        <v>0.03502314814814814</v>
      </c>
      <c r="Q29" s="53"/>
      <c r="R29" s="54">
        <v>26</v>
      </c>
      <c r="S29" s="54" t="s">
        <v>60</v>
      </c>
      <c r="T29" s="55">
        <v>0.33701388888888884</v>
      </c>
    </row>
    <row r="30" spans="2:20" ht="15">
      <c r="B30" s="61">
        <v>20</v>
      </c>
      <c r="C30" s="65">
        <v>0.28658564814814813</v>
      </c>
      <c r="E30" s="79">
        <v>27</v>
      </c>
      <c r="F30" s="18" t="str">
        <f>'LEG A'!F30</f>
        <v>DESFORD MEN</v>
      </c>
      <c r="G30" s="29" t="s">
        <v>377</v>
      </c>
      <c r="H30" s="19">
        <f>IF('LEG H'!I30&lt;'LEG H'!H2,'LEG H'!I30,'LEG H'!H2)</f>
        <v>0.24471064814814814</v>
      </c>
      <c r="I30" s="35">
        <f>VLOOKUP(E4:E43,$B4:$C43,2,FALSE)</f>
        <v>0.276875</v>
      </c>
      <c r="J30" s="8">
        <f t="shared" si="0"/>
        <v>0.03216435185185185</v>
      </c>
      <c r="K30" s="19">
        <f>'LEG H'!K30+J30</f>
        <v>0.3145949074074074</v>
      </c>
      <c r="L30" s="11"/>
      <c r="M30" s="54">
        <v>27</v>
      </c>
      <c r="N30" s="54" t="s">
        <v>58</v>
      </c>
      <c r="O30" s="54" t="s">
        <v>367</v>
      </c>
      <c r="P30" s="55">
        <v>0.0359606481481482</v>
      </c>
      <c r="Q30" s="53"/>
      <c r="R30" s="54">
        <v>27</v>
      </c>
      <c r="S30" s="54" t="s">
        <v>55</v>
      </c>
      <c r="T30" s="55">
        <v>0.3388541666666666</v>
      </c>
    </row>
    <row r="31" spans="2:20" ht="15">
      <c r="B31" s="61">
        <v>8</v>
      </c>
      <c r="C31" s="65">
        <v>0.2871296296296296</v>
      </c>
      <c r="E31" s="79">
        <v>28</v>
      </c>
      <c r="F31" s="18" t="str">
        <f>'LEG A'!F31</f>
        <v>DESFORD MIXED</v>
      </c>
      <c r="G31" s="29" t="s">
        <v>378</v>
      </c>
      <c r="H31" s="19">
        <f>IF('LEG H'!I31&lt;'LEG H'!H2,'LEG H'!I31,'LEG H'!H2)</f>
        <v>0.25840277777777776</v>
      </c>
      <c r="I31" s="35">
        <f>VLOOKUP(E4:E43,$B4:$C43,2,FALSE)</f>
        <v>0.30094907407407406</v>
      </c>
      <c r="J31" s="8">
        <f t="shared" si="0"/>
        <v>0.042546296296296304</v>
      </c>
      <c r="K31" s="19">
        <f>'LEG H'!K31+J31</f>
        <v>0.3975810185185185</v>
      </c>
      <c r="L31" s="11"/>
      <c r="M31" s="54">
        <v>28</v>
      </c>
      <c r="N31" s="54" t="s">
        <v>74</v>
      </c>
      <c r="O31" s="54" t="s">
        <v>384</v>
      </c>
      <c r="P31" s="55">
        <v>0.03655092592592593</v>
      </c>
      <c r="Q31" s="53"/>
      <c r="R31" s="54">
        <v>28</v>
      </c>
      <c r="S31" s="54" t="s">
        <v>48</v>
      </c>
      <c r="T31" s="55">
        <v>0.34478009259259257</v>
      </c>
    </row>
    <row r="32" spans="2:20" ht="15">
      <c r="B32" s="62">
        <v>6</v>
      </c>
      <c r="C32" s="65">
        <v>0.28869212962962965</v>
      </c>
      <c r="E32" s="79">
        <v>29</v>
      </c>
      <c r="F32" s="18" t="str">
        <f>'LEG A'!F32</f>
        <v>LEICESTER TRI MEN A</v>
      </c>
      <c r="G32" s="29" t="s">
        <v>379</v>
      </c>
      <c r="H32" s="19">
        <f>IF('LEG H'!I32&lt;'LEG H'!H2,'LEG H'!I32,'LEG H'!H2)</f>
        <v>0.23625</v>
      </c>
      <c r="I32" s="35">
        <f>VLOOKUP(E4:E43,$B4:$C43,2,FALSE)</f>
        <v>0.26295138888888886</v>
      </c>
      <c r="J32" s="8">
        <f t="shared" si="0"/>
        <v>0.026701388888888872</v>
      </c>
      <c r="K32" s="19">
        <f>'LEG H'!K32+J32</f>
        <v>0.26295138888888886</v>
      </c>
      <c r="L32" s="11"/>
      <c r="M32" s="54">
        <v>29</v>
      </c>
      <c r="N32" s="54" t="s">
        <v>44</v>
      </c>
      <c r="O32" s="54" t="s">
        <v>96</v>
      </c>
      <c r="P32" s="55">
        <v>0.036655092592592586</v>
      </c>
      <c r="R32" s="54">
        <v>29</v>
      </c>
      <c r="S32" s="54" t="s">
        <v>66</v>
      </c>
      <c r="T32" s="55">
        <v>0.34586805555555555</v>
      </c>
    </row>
    <row r="33" spans="2:20" ht="15">
      <c r="B33" s="62">
        <v>26</v>
      </c>
      <c r="C33" s="65">
        <v>0.2890972222222222</v>
      </c>
      <c r="E33" s="79">
        <v>30</v>
      </c>
      <c r="F33" s="18" t="str">
        <f>'LEG A'!F33</f>
        <v>LEICESTER TRI MEN B</v>
      </c>
      <c r="G33" s="29" t="s">
        <v>380</v>
      </c>
      <c r="H33" s="19">
        <f>IF('LEG H'!I33&lt;'LEG H'!H2,'LEG H'!I33,'LEG H'!H2)</f>
        <v>0.24587962962962964</v>
      </c>
      <c r="I33" s="35">
        <f>VLOOKUP(E4:E43,$B4:$C43,2,FALSE)</f>
        <v>0.27533564814814815</v>
      </c>
      <c r="J33" s="8">
        <f t="shared" si="0"/>
        <v>0.029456018518518506</v>
      </c>
      <c r="K33" s="19">
        <f>'LEG H'!K33+J33</f>
        <v>0.3117013888888889</v>
      </c>
      <c r="L33" s="11"/>
      <c r="M33" s="54">
        <v>30</v>
      </c>
      <c r="N33" s="54" t="s">
        <v>60</v>
      </c>
      <c r="O33" s="54" t="s">
        <v>370</v>
      </c>
      <c r="P33" s="55">
        <v>0.03787037037037036</v>
      </c>
      <c r="R33" s="54">
        <v>30</v>
      </c>
      <c r="S33" s="54" t="s">
        <v>71</v>
      </c>
      <c r="T33" s="55">
        <v>0.3495833333333333</v>
      </c>
    </row>
    <row r="34" spans="2:20" ht="15">
      <c r="B34" s="62">
        <v>2</v>
      </c>
      <c r="C34" s="65">
        <v>0.29084490740740737</v>
      </c>
      <c r="E34" s="79">
        <v>31</v>
      </c>
      <c r="F34" s="18" t="str">
        <f>'LEG A'!F34</f>
        <v>LEICESTER TRI LADIES</v>
      </c>
      <c r="G34" s="29" t="s">
        <v>381</v>
      </c>
      <c r="H34" s="19">
        <f>IF('LEG H'!I34&lt;'LEG H'!H2,'LEG H'!I34,'LEG H'!H2)</f>
        <v>0.25253472222222223</v>
      </c>
      <c r="I34" s="35">
        <f>VLOOKUP(E4:E43,$B4:$C43,2,FALSE)</f>
        <v>0.2928935185185185</v>
      </c>
      <c r="J34" s="8">
        <f t="shared" si="0"/>
        <v>0.040358796296296295</v>
      </c>
      <c r="K34" s="19">
        <f>'LEG H'!K34+J34</f>
        <v>0.3495833333333333</v>
      </c>
      <c r="L34" s="11"/>
      <c r="M34" s="54">
        <v>31</v>
      </c>
      <c r="N34" s="54" t="s">
        <v>48</v>
      </c>
      <c r="O34" s="54" t="s">
        <v>357</v>
      </c>
      <c r="P34" s="55">
        <v>0.03832175925925929</v>
      </c>
      <c r="R34" s="54">
        <v>31</v>
      </c>
      <c r="S34" s="54" t="s">
        <v>74</v>
      </c>
      <c r="T34" s="55">
        <v>0.35359953703703706</v>
      </c>
    </row>
    <row r="35" spans="2:20" ht="15">
      <c r="B35" s="62">
        <v>31</v>
      </c>
      <c r="C35" s="65">
        <v>0.2928935185185185</v>
      </c>
      <c r="E35" s="79">
        <v>32</v>
      </c>
      <c r="F35" s="18" t="str">
        <f>'LEG A'!F35</f>
        <v>STILTO STRIDERS MIXED</v>
      </c>
      <c r="G35" s="29" t="s">
        <v>382</v>
      </c>
      <c r="H35" s="19">
        <f>IF('LEG H'!I35&lt;'LEG H'!H2,'LEG H'!I35,'LEG H'!H2)</f>
        <v>0.24719907407407407</v>
      </c>
      <c r="I35" s="35">
        <f>VLOOKUP(E4:E43,$B4:$C43,2,FALSE)</f>
        <v>0.2749652777777778</v>
      </c>
      <c r="J35" s="8">
        <f t="shared" si="0"/>
        <v>0.027766203703703723</v>
      </c>
      <c r="K35" s="19">
        <f>'LEG H'!K35+J35</f>
        <v>0.3064583333333334</v>
      </c>
      <c r="L35" s="11"/>
      <c r="M35" s="54">
        <v>32</v>
      </c>
      <c r="N35" s="54" t="s">
        <v>66</v>
      </c>
      <c r="O35" s="54" t="s">
        <v>376</v>
      </c>
      <c r="P35" s="55">
        <v>0.039884259259259286</v>
      </c>
      <c r="R35" s="54">
        <v>32</v>
      </c>
      <c r="S35" s="54" t="s">
        <v>44</v>
      </c>
      <c r="T35" s="55">
        <v>0.36119212962962954</v>
      </c>
    </row>
    <row r="36" spans="2:20" ht="15">
      <c r="B36" s="62">
        <v>17</v>
      </c>
      <c r="C36" s="65">
        <v>0.29414351851851855</v>
      </c>
      <c r="E36" s="79">
        <v>33</v>
      </c>
      <c r="F36" s="18" t="str">
        <f>'LEG A'!F36</f>
        <v>HINCKLEY MEN</v>
      </c>
      <c r="G36" s="29" t="s">
        <v>383</v>
      </c>
      <c r="H36" s="19">
        <f>IF('LEG H'!I36&lt;'LEG H'!H2,'LEG H'!I36,'LEG H'!H2)</f>
        <v>0.23980324074074075</v>
      </c>
      <c r="I36" s="35">
        <f>VLOOKUP(E4:E43,$B4:$C43,2,FALSE)</f>
        <v>0.2647685185185185</v>
      </c>
      <c r="J36" s="8">
        <f t="shared" si="0"/>
        <v>0.024965277777777767</v>
      </c>
      <c r="K36" s="19">
        <f>'LEG H'!K36+J36</f>
        <v>0.2703819444444444</v>
      </c>
      <c r="L36" s="11"/>
      <c r="M36" s="54">
        <v>33</v>
      </c>
      <c r="N36" s="54" t="s">
        <v>71</v>
      </c>
      <c r="O36" s="54" t="s">
        <v>381</v>
      </c>
      <c r="P36" s="55">
        <v>0.040358796296296295</v>
      </c>
      <c r="R36" s="54">
        <v>33</v>
      </c>
      <c r="S36" s="54" t="s">
        <v>58</v>
      </c>
      <c r="T36" s="55">
        <v>0.3718171296296296</v>
      </c>
    </row>
    <row r="37" spans="2:20" ht="15">
      <c r="B37" s="62">
        <v>28</v>
      </c>
      <c r="C37" s="65">
        <v>0.30094907407407406</v>
      </c>
      <c r="E37" s="79">
        <v>34</v>
      </c>
      <c r="F37" s="18" t="str">
        <f>'LEG A'!F37</f>
        <v>HINCKLEY MIXED</v>
      </c>
      <c r="G37" s="29" t="s">
        <v>384</v>
      </c>
      <c r="H37" s="19">
        <f>IF('LEG H'!I37&lt;'LEG H'!H2,'LEG H'!I37,'LEG H'!H2)</f>
        <v>0.24957175925925926</v>
      </c>
      <c r="I37" s="35">
        <f>VLOOKUP(E4:E43,$B4:$C43,2,FALSE)</f>
        <v>0.2861226851851852</v>
      </c>
      <c r="J37" s="8">
        <f t="shared" si="0"/>
        <v>0.03655092592592593</v>
      </c>
      <c r="K37" s="19">
        <f>'LEG H'!K37+J37</f>
        <v>0.35359953703703706</v>
      </c>
      <c r="L37" s="11"/>
      <c r="M37" s="54">
        <v>34</v>
      </c>
      <c r="N37" s="54" t="s">
        <v>68</v>
      </c>
      <c r="O37" s="54" t="s">
        <v>378</v>
      </c>
      <c r="P37" s="55">
        <v>0.042546296296296304</v>
      </c>
      <c r="R37" s="54">
        <v>34</v>
      </c>
      <c r="S37" s="54" t="s">
        <v>68</v>
      </c>
      <c r="T37" s="55">
        <v>0.3975810185185185</v>
      </c>
    </row>
    <row r="38" spans="2:20" ht="15">
      <c r="B38" s="62"/>
      <c r="C38" s="65"/>
      <c r="E38" s="79"/>
      <c r="F38" s="18">
        <f>'LEG A'!F38</f>
        <v>0</v>
      </c>
      <c r="G38" s="29"/>
      <c r="H38" s="19" t="e">
        <f>IF('LEG H'!I38&lt;'LEG H'!H2,'LEG H'!I38,'LEG H'!H2)</f>
        <v>#N/A</v>
      </c>
      <c r="I38" s="35" t="e">
        <f>VLOOKUP(E4:E43,$B4:$C43,2,FALSE)</f>
        <v>#N/A</v>
      </c>
      <c r="J38" s="8" t="e">
        <f t="shared" si="0"/>
        <v>#N/A</v>
      </c>
      <c r="K38" s="19" t="e">
        <f>'LEG H'!K38+J38</f>
        <v>#N/A</v>
      </c>
      <c r="L38" s="11"/>
      <c r="M38" s="54">
        <v>35</v>
      </c>
      <c r="N38" s="54">
        <v>0</v>
      </c>
      <c r="O38" s="54"/>
      <c r="P38" s="55" t="e">
        <v>#N/A</v>
      </c>
      <c r="R38" s="54">
        <v>35</v>
      </c>
      <c r="S38" s="54">
        <v>0</v>
      </c>
      <c r="T38" s="55" t="e">
        <v>#N/A</v>
      </c>
    </row>
    <row r="39" spans="2:20" ht="15">
      <c r="B39" s="62"/>
      <c r="C39" s="65"/>
      <c r="E39" s="79"/>
      <c r="F39" s="18">
        <f>'LEG A'!F39</f>
        <v>0</v>
      </c>
      <c r="G39" s="29"/>
      <c r="H39" s="19" t="e">
        <f>IF('LEG H'!I39&lt;'LEG H'!H2,'LEG H'!I39,'LEG H'!H2)</f>
        <v>#N/A</v>
      </c>
      <c r="I39" s="35" t="e">
        <f>VLOOKUP(E4:E43,$B4:$C43,2,FALSE)</f>
        <v>#N/A</v>
      </c>
      <c r="J39" s="8" t="e">
        <f t="shared" si="0"/>
        <v>#N/A</v>
      </c>
      <c r="K39" s="19" t="e">
        <f>'LEG H'!K39+J39</f>
        <v>#N/A</v>
      </c>
      <c r="L39" s="11"/>
      <c r="M39" s="54">
        <v>36</v>
      </c>
      <c r="N39" s="54">
        <v>0</v>
      </c>
      <c r="O39" s="54"/>
      <c r="P39" s="55" t="e">
        <v>#N/A</v>
      </c>
      <c r="R39" s="54">
        <v>36</v>
      </c>
      <c r="S39" s="54">
        <v>0</v>
      </c>
      <c r="T39" s="55" t="e">
        <v>#N/A</v>
      </c>
    </row>
    <row r="40" spans="2:20" ht="15">
      <c r="B40" s="62"/>
      <c r="C40" s="65"/>
      <c r="E40" s="79"/>
      <c r="F40" s="18">
        <f>'LEG A'!F40</f>
        <v>0</v>
      </c>
      <c r="G40" s="29"/>
      <c r="H40" s="19" t="e">
        <f>IF('LEG H'!I40&lt;'LEG H'!H2,'LEG H'!I40,'LEG H'!H2)</f>
        <v>#N/A</v>
      </c>
      <c r="I40" s="35" t="e">
        <f>VLOOKUP(E4:E43,$B4:$C43,2,FALSE)</f>
        <v>#N/A</v>
      </c>
      <c r="J40" s="8" t="e">
        <f t="shared" si="0"/>
        <v>#N/A</v>
      </c>
      <c r="K40" s="19" t="e">
        <f>'LEG H'!K40+J40</f>
        <v>#N/A</v>
      </c>
      <c r="L40" s="11"/>
      <c r="M40" s="54">
        <v>37</v>
      </c>
      <c r="N40" s="54">
        <v>0</v>
      </c>
      <c r="O40" s="54"/>
      <c r="P40" s="55" t="e">
        <v>#N/A</v>
      </c>
      <c r="R40" s="54">
        <v>37</v>
      </c>
      <c r="S40" s="54">
        <v>0</v>
      </c>
      <c r="T40" s="55" t="e">
        <v>#N/A</v>
      </c>
    </row>
    <row r="41" spans="2:20" ht="15">
      <c r="B41" s="62"/>
      <c r="C41" s="65"/>
      <c r="E41" s="79"/>
      <c r="F41" s="18">
        <f>'LEG A'!F41</f>
        <v>0</v>
      </c>
      <c r="G41" s="29"/>
      <c r="H41" s="19" t="e">
        <f>IF('LEG H'!I41&lt;'LEG H'!H2,'LEG H'!I41,'LEG H'!H2)</f>
        <v>#N/A</v>
      </c>
      <c r="I41" s="35" t="e">
        <f>VLOOKUP(E4:E43,$B4:$C43,2,FALSE)</f>
        <v>#N/A</v>
      </c>
      <c r="J41" s="8" t="e">
        <f t="shared" si="0"/>
        <v>#N/A</v>
      </c>
      <c r="K41" s="19" t="e">
        <f>'LEG H'!K41+J41</f>
        <v>#N/A</v>
      </c>
      <c r="L41" s="11"/>
      <c r="M41" s="54">
        <v>38</v>
      </c>
      <c r="N41" s="54">
        <v>0</v>
      </c>
      <c r="O41" s="54"/>
      <c r="P41" s="55" t="e">
        <v>#N/A</v>
      </c>
      <c r="R41" s="54">
        <v>38</v>
      </c>
      <c r="S41" s="54">
        <v>0</v>
      </c>
      <c r="T41" s="55" t="e">
        <v>#N/A</v>
      </c>
    </row>
    <row r="42" spans="2:20" ht="15">
      <c r="B42" s="62"/>
      <c r="C42" s="65"/>
      <c r="E42" s="79"/>
      <c r="F42" s="18">
        <f>'LEG A'!F42</f>
        <v>0</v>
      </c>
      <c r="G42" s="29"/>
      <c r="H42" s="19" t="e">
        <f>IF('LEG H'!I42&lt;'LEG H'!H2,'LEG H'!I42,'LEG H'!H2)</f>
        <v>#N/A</v>
      </c>
      <c r="I42" s="35" t="e">
        <f>VLOOKUP(E4:E43,$B4:$C43,2,FALSE)</f>
        <v>#N/A</v>
      </c>
      <c r="J42" s="8" t="e">
        <f t="shared" si="0"/>
        <v>#N/A</v>
      </c>
      <c r="K42" s="19" t="e">
        <f>'LEG H'!K42+J42</f>
        <v>#N/A</v>
      </c>
      <c r="L42" s="11"/>
      <c r="M42" s="54">
        <v>39</v>
      </c>
      <c r="N42" s="54">
        <v>0</v>
      </c>
      <c r="O42" s="54"/>
      <c r="P42" s="55" t="e">
        <v>#N/A</v>
      </c>
      <c r="R42" s="54">
        <v>39</v>
      </c>
      <c r="S42" s="54">
        <v>0</v>
      </c>
      <c r="T42" s="55" t="e">
        <v>#N/A</v>
      </c>
    </row>
    <row r="43" spans="2:20" ht="15">
      <c r="B43" s="62"/>
      <c r="C43" s="65"/>
      <c r="E43" s="79"/>
      <c r="F43" s="18">
        <f>'LEG A'!F43</f>
        <v>0</v>
      </c>
      <c r="G43" s="29"/>
      <c r="H43" s="19" t="e">
        <f>IF('LEG H'!I43&lt;'LEG H'!H2,'LEG H'!I43,'LEG H'!H2)</f>
        <v>#N/A</v>
      </c>
      <c r="I43" s="35" t="e">
        <f>VLOOKUP(E4:E43,$B4:$C43,2,FALSE)</f>
        <v>#N/A</v>
      </c>
      <c r="J43" s="8" t="e">
        <f t="shared" si="0"/>
        <v>#N/A</v>
      </c>
      <c r="K43" s="19" t="e">
        <f>'LEG H'!K43+J43</f>
        <v>#N/A</v>
      </c>
      <c r="L43" s="11"/>
      <c r="M43" s="54">
        <v>40</v>
      </c>
      <c r="N43" s="54">
        <v>0</v>
      </c>
      <c r="O43" s="54"/>
      <c r="P43" s="55" t="e">
        <v>#N/A</v>
      </c>
      <c r="R43" s="54">
        <v>40</v>
      </c>
      <c r="S43" s="54">
        <v>0</v>
      </c>
      <c r="T43" s="55" t="e">
        <v>#N/A</v>
      </c>
    </row>
    <row r="44" spans="6:12" ht="14.25">
      <c r="F44" s="11"/>
      <c r="G44" s="27"/>
      <c r="H44" s="12"/>
      <c r="I44" s="33"/>
      <c r="J44" s="12"/>
      <c r="K44" s="12"/>
      <c r="L44" s="11"/>
    </row>
    <row r="45" spans="6:12" ht="14.25">
      <c r="F45" s="11"/>
      <c r="G45" s="27"/>
      <c r="H45" s="12"/>
      <c r="I45" s="33"/>
      <c r="J45" s="12"/>
      <c r="K45" s="12"/>
      <c r="L45" s="11"/>
    </row>
    <row r="46" spans="6:12" ht="14.25">
      <c r="F46" s="11"/>
      <c r="G46" s="27"/>
      <c r="H46" s="12"/>
      <c r="I46" s="33"/>
      <c r="J46" s="12"/>
      <c r="K46" s="12"/>
      <c r="L46" s="11"/>
    </row>
    <row r="47" spans="6:12" ht="14.25">
      <c r="F47" s="11"/>
      <c r="G47" s="27"/>
      <c r="H47" s="12"/>
      <c r="I47" s="33"/>
      <c r="J47" s="12"/>
      <c r="K47" s="12"/>
      <c r="L47" s="11"/>
    </row>
    <row r="48" spans="6:12" ht="14.25">
      <c r="F48" s="11"/>
      <c r="G48" s="27"/>
      <c r="H48" s="12"/>
      <c r="I48" s="33"/>
      <c r="J48" s="12"/>
      <c r="K48" s="12"/>
      <c r="L48" s="11"/>
    </row>
    <row r="49" spans="6:12" ht="14.25">
      <c r="F49" s="11"/>
      <c r="G49" s="27"/>
      <c r="H49" s="12"/>
      <c r="I49" s="33"/>
      <c r="J49" s="12"/>
      <c r="K49" s="12"/>
      <c r="L49" s="11"/>
    </row>
    <row r="50" spans="6:12" ht="14.25">
      <c r="F50" s="11"/>
      <c r="G50" s="27"/>
      <c r="H50" s="12"/>
      <c r="I50" s="33"/>
      <c r="J50" s="12"/>
      <c r="K50" s="12"/>
      <c r="L50" s="11"/>
    </row>
    <row r="51" spans="6:12" ht="14.25">
      <c r="F51" s="11"/>
      <c r="G51" s="27"/>
      <c r="H51" s="12"/>
      <c r="I51" s="33"/>
      <c r="J51" s="12"/>
      <c r="K51" s="12"/>
      <c r="L51" s="11"/>
    </row>
    <row r="52" spans="6:12" ht="14.25">
      <c r="F52" s="11"/>
      <c r="G52" s="27"/>
      <c r="H52" s="12"/>
      <c r="I52" s="33"/>
      <c r="J52" s="12"/>
      <c r="K52" s="12"/>
      <c r="L52" s="11"/>
    </row>
    <row r="53" spans="6:12" ht="14.25">
      <c r="F53" s="11"/>
      <c r="G53" s="27"/>
      <c r="H53" s="12"/>
      <c r="I53" s="33"/>
      <c r="J53" s="12"/>
      <c r="K53" s="12"/>
      <c r="L53" s="11"/>
    </row>
  </sheetData>
  <sheetProtection sheet="1" objects="1" scenarios="1"/>
  <mergeCells count="2">
    <mergeCell ref="B2:C2"/>
    <mergeCell ref="E2:G2"/>
  </mergeCells>
  <printOptions/>
  <pageMargins left="0.6299212598425197" right="0.33" top="0.36" bottom="0.6" header="0.25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Budge</dc:creator>
  <cp:keywords/>
  <dc:description/>
  <cp:lastModifiedBy>Dave</cp:lastModifiedBy>
  <cp:lastPrinted>2009-09-22T14:55:51Z</cp:lastPrinted>
  <dcterms:created xsi:type="dcterms:W3CDTF">2001-08-11T11:15:43Z</dcterms:created>
  <dcterms:modified xsi:type="dcterms:W3CDTF">2020-04-14T12:37:04Z</dcterms:modified>
  <cp:category/>
  <cp:version/>
  <cp:contentType/>
  <cp:contentStatus/>
</cp:coreProperties>
</file>