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Dave\Documents\running\RLR\"/>
    </mc:Choice>
  </mc:AlternateContent>
  <xr:revisionPtr revIDLastSave="0" documentId="8_{0C139A0B-8D75-4C58-AB30-8A26E55747C2}" xr6:coauthVersionLast="45" xr6:coauthVersionMax="45" xr10:uidLastSave="{00000000-0000-0000-0000-000000000000}"/>
  <bookViews>
    <workbookView xWindow="-120" yWindow="-120" windowWidth="29040" windowHeight="15840"/>
  </bookViews>
  <sheets>
    <sheet name="LEG A" sheetId="1" r:id="rId1"/>
    <sheet name="LEG B" sheetId="2" r:id="rId2"/>
    <sheet name="LEG C" sheetId="3" r:id="rId3"/>
    <sheet name="LEG D" sheetId="4" r:id="rId4"/>
    <sheet name="LEG E" sheetId="5" r:id="rId5"/>
    <sheet name="LEG F" sheetId="6" r:id="rId6"/>
    <sheet name="LEG G" sheetId="7" r:id="rId7"/>
    <sheet name="LEG H" sheetId="8" r:id="rId8"/>
    <sheet name="LEG I" sheetId="9" r:id="rId9"/>
    <sheet name="LEG J" sheetId="10" r:id="rId10"/>
    <sheet name="LEG K" sheetId="11" r:id="rId11"/>
    <sheet name="LEG L" sheetId="12" r:id="rId12"/>
    <sheet name="LEG M" sheetId="13" r:id="rId13"/>
    <sheet name="ALL LEGS" sheetId="14" r:id="rId14"/>
  </sheets>
  <definedNames>
    <definedName name="__xlnm.Print_Area_1">'LEG A'!$J$2:$M$43</definedName>
    <definedName name="__xlnm.Print_Area_10">'LEG J'!$M$2:$T$43</definedName>
    <definedName name="__xlnm.Print_Area_11">'LEG K'!$M$2:$T$43</definedName>
    <definedName name="__xlnm.Print_Area_12">'LEG L'!$M$2:$T$43</definedName>
    <definedName name="__xlnm.Print_Area_13">'LEG M'!$M$2:$T$43</definedName>
    <definedName name="__xlnm.Print_Area_14">'ALL LEGS'!$A$3:$O$38</definedName>
    <definedName name="__xlnm.Print_Area_2">'LEG B'!$M$2:$T$43</definedName>
    <definedName name="__xlnm.Print_Area_3">'LEG C'!$M$2:$T$43</definedName>
    <definedName name="__xlnm.Print_Area_4">'LEG D'!$M$2:$T$43</definedName>
    <definedName name="__xlnm.Print_Area_5">'LEG E'!$M$2:$T$43</definedName>
    <definedName name="__xlnm.Print_Area_6">'LEG F'!$M$2:$T$43</definedName>
    <definedName name="__xlnm.Print_Area_7">'LEG G'!$M$2:$T$43</definedName>
    <definedName name="__xlnm.Print_Area_8">'LEG H'!$M$2:$T$43</definedName>
    <definedName name="__xlnm.Print_Area_9">'LEG I'!$M$2:$T$43</definedName>
    <definedName name="_xlnm.Print_Area" localSheetId="13">'ALL LEGS'!$A$3:$O$38</definedName>
    <definedName name="_xlnm.Print_Area" localSheetId="0">'LEG A'!$J$2:$M$43</definedName>
    <definedName name="_xlnm.Print_Area" localSheetId="1">'LEG B'!$M$2:$T$43</definedName>
    <definedName name="_xlnm.Print_Area" localSheetId="2">'LEG C'!$M$2:$T$43</definedName>
    <definedName name="_xlnm.Print_Area" localSheetId="3">'LEG D'!$M$2:$T$43</definedName>
    <definedName name="_xlnm.Print_Area" localSheetId="4">'LEG E'!$M$2:$T$43</definedName>
    <definedName name="_xlnm.Print_Area" localSheetId="5">'LEG F'!$M$2:$T$43</definedName>
    <definedName name="_xlnm.Print_Area" localSheetId="6">'LEG G'!$M$2:$T$43</definedName>
    <definedName name="_xlnm.Print_Area" localSheetId="7">'LEG H'!$M$2:$T$43</definedName>
    <definedName name="_xlnm.Print_Area" localSheetId="8">'LEG I'!$M$2:$T$43</definedName>
    <definedName name="_xlnm.Print_Area" localSheetId="9">'LEG J'!$M$2:$T$43</definedName>
    <definedName name="_xlnm.Print_Area" localSheetId="10">'LEG K'!$M$2:$T$43</definedName>
    <definedName name="_xlnm.Print_Area" localSheetId="11">'LEG L'!$M$2:$T$43</definedName>
    <definedName name="_xlnm.Print_Area" localSheetId="12">'LEG M'!$M$2:$T$43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4" l="1"/>
  <c r="A5" i="14"/>
  <c r="A6" i="14"/>
  <c r="B6" i="14"/>
  <c r="A7" i="14"/>
  <c r="A8" i="14"/>
  <c r="A9" i="14"/>
  <c r="A10" i="14"/>
  <c r="B10" i="14"/>
  <c r="A11" i="14"/>
  <c r="A12" i="14"/>
  <c r="A13" i="14"/>
  <c r="A14" i="14"/>
  <c r="B14" i="14"/>
  <c r="A15" i="14"/>
  <c r="A16" i="14"/>
  <c r="A17" i="14"/>
  <c r="A18" i="14"/>
  <c r="B18" i="14"/>
  <c r="A19" i="14"/>
  <c r="A20" i="14"/>
  <c r="A21" i="14"/>
  <c r="A22" i="14"/>
  <c r="B22" i="14"/>
  <c r="A23" i="14"/>
  <c r="A24" i="14"/>
  <c r="A25" i="14"/>
  <c r="A26" i="14"/>
  <c r="B26" i="14"/>
  <c r="A27" i="14"/>
  <c r="A28" i="14"/>
  <c r="A29" i="14"/>
  <c r="B29" i="14"/>
  <c r="A30" i="14"/>
  <c r="A31" i="14"/>
  <c r="A32" i="14"/>
  <c r="A33" i="14"/>
  <c r="B33" i="14"/>
  <c r="A34" i="14"/>
  <c r="A35" i="14"/>
  <c r="A36" i="14"/>
  <c r="A37" i="14"/>
  <c r="B37" i="14"/>
  <c r="A38" i="14"/>
  <c r="A39" i="14"/>
  <c r="A40" i="14"/>
  <c r="A41" i="14"/>
  <c r="B41" i="14"/>
  <c r="A42" i="14"/>
  <c r="B42" i="14"/>
  <c r="A43" i="14"/>
  <c r="H4" i="1"/>
  <c r="H5" i="1"/>
  <c r="B5" i="14"/>
  <c r="H6" i="1"/>
  <c r="H7" i="1"/>
  <c r="H7" i="2"/>
  <c r="J7" i="2"/>
  <c r="C7" i="14"/>
  <c r="H8" i="1"/>
  <c r="H9" i="1"/>
  <c r="B9" i="14"/>
  <c r="H10" i="1"/>
  <c r="H11" i="1"/>
  <c r="H11" i="2"/>
  <c r="H12" i="1"/>
  <c r="H13" i="1"/>
  <c r="B13" i="14"/>
  <c r="H14" i="1"/>
  <c r="H15" i="1"/>
  <c r="H15" i="2"/>
  <c r="J15" i="2"/>
  <c r="C15" i="14"/>
  <c r="H16" i="1"/>
  <c r="H17" i="1"/>
  <c r="B17" i="14"/>
  <c r="H18" i="1"/>
  <c r="H19" i="1"/>
  <c r="H19" i="2"/>
  <c r="H20" i="1"/>
  <c r="H21" i="1"/>
  <c r="B21" i="14"/>
  <c r="H22" i="1"/>
  <c r="H23" i="1"/>
  <c r="H23" i="2"/>
  <c r="J23" i="2"/>
  <c r="C23" i="14"/>
  <c r="H24" i="1"/>
  <c r="H25" i="1"/>
  <c r="B25" i="14"/>
  <c r="H26" i="1"/>
  <c r="H27" i="1"/>
  <c r="H27" i="2"/>
  <c r="H28" i="1"/>
  <c r="H29" i="1"/>
  <c r="H30" i="1"/>
  <c r="B30" i="14"/>
  <c r="H31" i="1"/>
  <c r="H32" i="1"/>
  <c r="H33" i="1"/>
  <c r="H34" i="1"/>
  <c r="B34" i="14"/>
  <c r="H35" i="1"/>
  <c r="H36" i="1"/>
  <c r="H37" i="1"/>
  <c r="H38" i="1"/>
  <c r="B38" i="14"/>
  <c r="H39" i="1"/>
  <c r="H40" i="1"/>
  <c r="H41" i="1"/>
  <c r="H42" i="1"/>
  <c r="H43" i="1"/>
  <c r="M43" i="1"/>
  <c r="F4" i="2"/>
  <c r="I4" i="2"/>
  <c r="F5" i="2"/>
  <c r="H5" i="2"/>
  <c r="I5" i="2"/>
  <c r="F6" i="2"/>
  <c r="H6" i="2"/>
  <c r="I6" i="2"/>
  <c r="F7" i="2"/>
  <c r="I7" i="2"/>
  <c r="F8" i="2"/>
  <c r="I8" i="2"/>
  <c r="F9" i="2"/>
  <c r="H9" i="2"/>
  <c r="I9" i="2"/>
  <c r="F10" i="2"/>
  <c r="H10" i="2"/>
  <c r="I10" i="2"/>
  <c r="J10" i="2"/>
  <c r="C10" i="14"/>
  <c r="K10" i="2"/>
  <c r="F11" i="2"/>
  <c r="I11" i="2"/>
  <c r="J11" i="2"/>
  <c r="C11" i="14"/>
  <c r="K11" i="2"/>
  <c r="K11" i="3"/>
  <c r="K11" i="4"/>
  <c r="K11" i="5"/>
  <c r="F12" i="2"/>
  <c r="I12" i="2"/>
  <c r="F13" i="2"/>
  <c r="H13" i="2"/>
  <c r="I13" i="2"/>
  <c r="F14" i="2"/>
  <c r="H14" i="2"/>
  <c r="I14" i="2"/>
  <c r="F15" i="2"/>
  <c r="I15" i="2"/>
  <c r="F16" i="2"/>
  <c r="I16" i="2"/>
  <c r="F17" i="2"/>
  <c r="H17" i="2"/>
  <c r="I17" i="2"/>
  <c r="F18" i="2"/>
  <c r="H18" i="2"/>
  <c r="I18" i="2"/>
  <c r="J18" i="2"/>
  <c r="C18" i="14"/>
  <c r="K18" i="2"/>
  <c r="F19" i="2"/>
  <c r="I19" i="2"/>
  <c r="J19" i="2"/>
  <c r="C19" i="14"/>
  <c r="K19" i="2"/>
  <c r="K19" i="3"/>
  <c r="K19" i="4"/>
  <c r="K19" i="5"/>
  <c r="F20" i="2"/>
  <c r="I20" i="2"/>
  <c r="F21" i="2"/>
  <c r="H21" i="2"/>
  <c r="I21" i="2"/>
  <c r="F22" i="2"/>
  <c r="H22" i="2"/>
  <c r="I22" i="2"/>
  <c r="F23" i="2"/>
  <c r="I23" i="2"/>
  <c r="F24" i="2"/>
  <c r="I24" i="2"/>
  <c r="F25" i="2"/>
  <c r="H25" i="2"/>
  <c r="I25" i="2"/>
  <c r="F26" i="2"/>
  <c r="H26" i="2"/>
  <c r="I26" i="2"/>
  <c r="J26" i="2"/>
  <c r="C26" i="14"/>
  <c r="K26" i="2"/>
  <c r="F27" i="2"/>
  <c r="I27" i="2"/>
  <c r="J27" i="2"/>
  <c r="C27" i="14"/>
  <c r="K27" i="2"/>
  <c r="F28" i="2"/>
  <c r="I28" i="2"/>
  <c r="F29" i="2"/>
  <c r="H29" i="2"/>
  <c r="I29" i="2"/>
  <c r="F30" i="2"/>
  <c r="H30" i="2"/>
  <c r="I30" i="2"/>
  <c r="F31" i="2"/>
  <c r="I31" i="2"/>
  <c r="F32" i="2"/>
  <c r="I32" i="2"/>
  <c r="F33" i="2"/>
  <c r="H33" i="2"/>
  <c r="I33" i="2"/>
  <c r="F34" i="2"/>
  <c r="H34" i="2"/>
  <c r="I34" i="2"/>
  <c r="J34" i="2"/>
  <c r="C34" i="14"/>
  <c r="K34" i="2"/>
  <c r="F35" i="2"/>
  <c r="I35" i="2"/>
  <c r="F36" i="2"/>
  <c r="I36" i="2"/>
  <c r="F37" i="2"/>
  <c r="H37" i="2"/>
  <c r="I37" i="2"/>
  <c r="F38" i="2"/>
  <c r="H38" i="2"/>
  <c r="I38" i="2"/>
  <c r="F39" i="2"/>
  <c r="I39" i="2"/>
  <c r="F40" i="2"/>
  <c r="I40" i="2"/>
  <c r="F41" i="2"/>
  <c r="H41" i="2"/>
  <c r="I41" i="2"/>
  <c r="F42" i="2"/>
  <c r="H42" i="2"/>
  <c r="I42" i="2"/>
  <c r="J42" i="2"/>
  <c r="C42" i="14"/>
  <c r="K42" i="2"/>
  <c r="F43" i="2"/>
  <c r="I43" i="2"/>
  <c r="P43" i="2"/>
  <c r="T43" i="2"/>
  <c r="F4" i="3"/>
  <c r="H4" i="3"/>
  <c r="I4" i="3"/>
  <c r="F5" i="3"/>
  <c r="I5" i="3"/>
  <c r="F6" i="3"/>
  <c r="H6" i="3"/>
  <c r="I6" i="3"/>
  <c r="H6" i="4"/>
  <c r="J6" i="3"/>
  <c r="D6" i="14"/>
  <c r="F7" i="3"/>
  <c r="H7" i="3"/>
  <c r="I7" i="3"/>
  <c r="F8" i="3"/>
  <c r="I8" i="3"/>
  <c r="F9" i="3"/>
  <c r="I9" i="3"/>
  <c r="F10" i="3"/>
  <c r="H10" i="3"/>
  <c r="I10" i="3"/>
  <c r="F11" i="3"/>
  <c r="H11" i="3"/>
  <c r="I11" i="3"/>
  <c r="J11" i="3"/>
  <c r="D11" i="14"/>
  <c r="F12" i="3"/>
  <c r="H12" i="3"/>
  <c r="J12" i="3"/>
  <c r="D12" i="14"/>
  <c r="I12" i="3"/>
  <c r="F13" i="3"/>
  <c r="I13" i="3"/>
  <c r="F14" i="3"/>
  <c r="H14" i="3"/>
  <c r="I14" i="3"/>
  <c r="H14" i="4"/>
  <c r="J14" i="3"/>
  <c r="D14" i="14"/>
  <c r="F15" i="3"/>
  <c r="H15" i="3"/>
  <c r="I15" i="3"/>
  <c r="F16" i="3"/>
  <c r="I16" i="3"/>
  <c r="F17" i="3"/>
  <c r="I17" i="3"/>
  <c r="F18" i="3"/>
  <c r="H18" i="3"/>
  <c r="I18" i="3"/>
  <c r="H18" i="4"/>
  <c r="J18" i="3"/>
  <c r="D18" i="14"/>
  <c r="F19" i="3"/>
  <c r="H19" i="3"/>
  <c r="I19" i="3"/>
  <c r="J19" i="3"/>
  <c r="D19" i="14"/>
  <c r="F20" i="3"/>
  <c r="H20" i="3"/>
  <c r="J20" i="3"/>
  <c r="D20" i="14"/>
  <c r="I20" i="3"/>
  <c r="F21" i="3"/>
  <c r="I21" i="3"/>
  <c r="F22" i="3"/>
  <c r="H22" i="3"/>
  <c r="I22" i="3"/>
  <c r="H22" i="4"/>
  <c r="J22" i="3"/>
  <c r="D22" i="14"/>
  <c r="F23" i="3"/>
  <c r="H23" i="3"/>
  <c r="I23" i="3"/>
  <c r="F24" i="3"/>
  <c r="H24" i="3"/>
  <c r="J24" i="3"/>
  <c r="D24" i="14"/>
  <c r="I24" i="3"/>
  <c r="F25" i="3"/>
  <c r="I25" i="3"/>
  <c r="F26" i="3"/>
  <c r="H26" i="3"/>
  <c r="I26" i="3"/>
  <c r="F27" i="3"/>
  <c r="H27" i="3"/>
  <c r="I27" i="3"/>
  <c r="J27" i="3"/>
  <c r="D27" i="14"/>
  <c r="F28" i="3"/>
  <c r="H28" i="3"/>
  <c r="J28" i="3"/>
  <c r="D28" i="14"/>
  <c r="I28" i="3"/>
  <c r="F29" i="3"/>
  <c r="I29" i="3"/>
  <c r="F30" i="3"/>
  <c r="H30" i="3"/>
  <c r="I30" i="3"/>
  <c r="H30" i="4"/>
  <c r="J30" i="3"/>
  <c r="D30" i="14"/>
  <c r="F31" i="3"/>
  <c r="H31" i="3"/>
  <c r="I31" i="3"/>
  <c r="F32" i="3"/>
  <c r="I32" i="3"/>
  <c r="F33" i="3"/>
  <c r="I33" i="3"/>
  <c r="F34" i="3"/>
  <c r="H34" i="3"/>
  <c r="I34" i="3"/>
  <c r="H34" i="4"/>
  <c r="J34" i="3"/>
  <c r="D34" i="14"/>
  <c r="F35" i="3"/>
  <c r="H35" i="3"/>
  <c r="I35" i="3"/>
  <c r="J35" i="3"/>
  <c r="D35" i="14"/>
  <c r="F36" i="3"/>
  <c r="H36" i="3"/>
  <c r="J36" i="3"/>
  <c r="D36" i="14"/>
  <c r="I36" i="3"/>
  <c r="F37" i="3"/>
  <c r="I37" i="3"/>
  <c r="F38" i="3"/>
  <c r="H38" i="3"/>
  <c r="I38" i="3"/>
  <c r="H38" i="4"/>
  <c r="J38" i="3"/>
  <c r="D38" i="14"/>
  <c r="F39" i="3"/>
  <c r="H39" i="3"/>
  <c r="I39" i="3"/>
  <c r="F40" i="3"/>
  <c r="I40" i="3"/>
  <c r="F41" i="3"/>
  <c r="I41" i="3"/>
  <c r="F42" i="3"/>
  <c r="H42" i="3"/>
  <c r="I42" i="3"/>
  <c r="P42" i="3"/>
  <c r="T42" i="3"/>
  <c r="F43" i="3"/>
  <c r="H43" i="3"/>
  <c r="I43" i="3"/>
  <c r="J43" i="3"/>
  <c r="D43" i="14"/>
  <c r="P43" i="3"/>
  <c r="T43" i="3"/>
  <c r="F4" i="4"/>
  <c r="H4" i="4"/>
  <c r="J4" i="4"/>
  <c r="E4" i="14"/>
  <c r="I4" i="4"/>
  <c r="F5" i="4"/>
  <c r="H5" i="4"/>
  <c r="I5" i="4"/>
  <c r="J5" i="4"/>
  <c r="E5" i="14"/>
  <c r="F6" i="4"/>
  <c r="I6" i="4"/>
  <c r="H6" i="5"/>
  <c r="J6" i="4"/>
  <c r="E6" i="14"/>
  <c r="F7" i="4"/>
  <c r="H7" i="4"/>
  <c r="I7" i="4"/>
  <c r="F8" i="4"/>
  <c r="H8" i="4"/>
  <c r="J8" i="4"/>
  <c r="E8" i="14"/>
  <c r="I8" i="4"/>
  <c r="F9" i="4"/>
  <c r="H9" i="4"/>
  <c r="I9" i="4"/>
  <c r="J9" i="4"/>
  <c r="E9" i="14"/>
  <c r="F10" i="4"/>
  <c r="I10" i="4"/>
  <c r="F11" i="4"/>
  <c r="H11" i="4"/>
  <c r="I11" i="4"/>
  <c r="J11" i="4"/>
  <c r="E11" i="14"/>
  <c r="F12" i="4"/>
  <c r="H12" i="4"/>
  <c r="J12" i="4"/>
  <c r="E12" i="14"/>
  <c r="I12" i="4"/>
  <c r="F13" i="4"/>
  <c r="H13" i="4"/>
  <c r="I13" i="4"/>
  <c r="J13" i="4"/>
  <c r="E13" i="14"/>
  <c r="F14" i="4"/>
  <c r="I14" i="4"/>
  <c r="H14" i="5"/>
  <c r="F15" i="4"/>
  <c r="I15" i="4"/>
  <c r="F16" i="4"/>
  <c r="H16" i="4"/>
  <c r="J16" i="4"/>
  <c r="E16" i="14"/>
  <c r="I16" i="4"/>
  <c r="F17" i="4"/>
  <c r="H17" i="4"/>
  <c r="I17" i="4"/>
  <c r="J17" i="4"/>
  <c r="E17" i="14"/>
  <c r="F18" i="4"/>
  <c r="I18" i="4"/>
  <c r="H18" i="5"/>
  <c r="J18" i="4"/>
  <c r="E18" i="14"/>
  <c r="F19" i="4"/>
  <c r="H19" i="4"/>
  <c r="I19" i="4"/>
  <c r="J19" i="4"/>
  <c r="E19" i="14"/>
  <c r="F20" i="4"/>
  <c r="H20" i="4"/>
  <c r="J20" i="4"/>
  <c r="E20" i="14"/>
  <c r="I20" i="4"/>
  <c r="F21" i="4"/>
  <c r="H21" i="4"/>
  <c r="I21" i="4"/>
  <c r="J21" i="4"/>
  <c r="E21" i="14"/>
  <c r="F22" i="4"/>
  <c r="I22" i="4"/>
  <c r="H22" i="5"/>
  <c r="J22" i="4"/>
  <c r="E22" i="14"/>
  <c r="F23" i="4"/>
  <c r="H23" i="4"/>
  <c r="I23" i="4"/>
  <c r="F24" i="4"/>
  <c r="H24" i="4"/>
  <c r="J24" i="4"/>
  <c r="E24" i="14"/>
  <c r="I24" i="4"/>
  <c r="F25" i="4"/>
  <c r="H25" i="4"/>
  <c r="I25" i="4"/>
  <c r="J25" i="4"/>
  <c r="E25" i="14"/>
  <c r="F26" i="4"/>
  <c r="I26" i="4"/>
  <c r="F27" i="4"/>
  <c r="H27" i="4"/>
  <c r="I27" i="4"/>
  <c r="F28" i="4"/>
  <c r="H28" i="4"/>
  <c r="J28" i="4"/>
  <c r="E28" i="14"/>
  <c r="I28" i="4"/>
  <c r="F29" i="4"/>
  <c r="H29" i="4"/>
  <c r="I29" i="4"/>
  <c r="J29" i="4"/>
  <c r="E29" i="14"/>
  <c r="F30" i="4"/>
  <c r="I30" i="4"/>
  <c r="H30" i="5"/>
  <c r="J30" i="4"/>
  <c r="E30" i="14"/>
  <c r="F31" i="4"/>
  <c r="I31" i="4"/>
  <c r="F32" i="4"/>
  <c r="H32" i="4"/>
  <c r="J32" i="4"/>
  <c r="E32" i="14"/>
  <c r="I32" i="4"/>
  <c r="F33" i="4"/>
  <c r="H33" i="4"/>
  <c r="I33" i="4"/>
  <c r="J33" i="4"/>
  <c r="E33" i="14"/>
  <c r="F34" i="4"/>
  <c r="I34" i="4"/>
  <c r="H34" i="5"/>
  <c r="J34" i="4"/>
  <c r="E34" i="14"/>
  <c r="F35" i="4"/>
  <c r="H35" i="4"/>
  <c r="I35" i="4"/>
  <c r="J35" i="4"/>
  <c r="E35" i="14"/>
  <c r="F36" i="4"/>
  <c r="H36" i="4"/>
  <c r="I36" i="4"/>
  <c r="F37" i="4"/>
  <c r="H37" i="4"/>
  <c r="I37" i="4"/>
  <c r="J37" i="4"/>
  <c r="E37" i="14"/>
  <c r="F38" i="4"/>
  <c r="I38" i="4"/>
  <c r="H38" i="5"/>
  <c r="J38" i="4"/>
  <c r="E38" i="14"/>
  <c r="F39" i="4"/>
  <c r="H39" i="4"/>
  <c r="I39" i="4"/>
  <c r="F40" i="4"/>
  <c r="H40" i="4"/>
  <c r="I40" i="4"/>
  <c r="F41" i="4"/>
  <c r="H41" i="4"/>
  <c r="I41" i="4"/>
  <c r="J41" i="4"/>
  <c r="E41" i="14"/>
  <c r="F42" i="4"/>
  <c r="I42" i="4"/>
  <c r="P42" i="4"/>
  <c r="T42" i="4"/>
  <c r="F43" i="4"/>
  <c r="H43" i="4"/>
  <c r="I43" i="4"/>
  <c r="J43" i="4"/>
  <c r="E43" i="14"/>
  <c r="P43" i="4"/>
  <c r="T43" i="4"/>
  <c r="F4" i="5"/>
  <c r="H4" i="5"/>
  <c r="I4" i="5"/>
  <c r="F5" i="5"/>
  <c r="H5" i="5"/>
  <c r="I5" i="5"/>
  <c r="J5" i="5"/>
  <c r="F5" i="14"/>
  <c r="F6" i="5"/>
  <c r="I6" i="5"/>
  <c r="J6" i="5"/>
  <c r="F6" i="14"/>
  <c r="F7" i="5"/>
  <c r="H7" i="5"/>
  <c r="I7" i="5"/>
  <c r="F8" i="5"/>
  <c r="H8" i="5"/>
  <c r="I8" i="5"/>
  <c r="F9" i="5"/>
  <c r="H9" i="5"/>
  <c r="I9" i="5"/>
  <c r="J9" i="5"/>
  <c r="F9" i="14"/>
  <c r="F10" i="5"/>
  <c r="I10" i="5"/>
  <c r="F11" i="5"/>
  <c r="H11" i="5"/>
  <c r="I11" i="5"/>
  <c r="J11" i="5"/>
  <c r="F11" i="14"/>
  <c r="F12" i="5"/>
  <c r="H12" i="5"/>
  <c r="I12" i="5"/>
  <c r="J12" i="5"/>
  <c r="F12" i="14"/>
  <c r="F13" i="5"/>
  <c r="H13" i="5"/>
  <c r="I13" i="5"/>
  <c r="J13" i="5"/>
  <c r="F13" i="14"/>
  <c r="F14" i="5"/>
  <c r="I14" i="5"/>
  <c r="J14" i="5"/>
  <c r="F14" i="14"/>
  <c r="F15" i="5"/>
  <c r="I15" i="5"/>
  <c r="F16" i="5"/>
  <c r="H16" i="5"/>
  <c r="I16" i="5"/>
  <c r="J16" i="5"/>
  <c r="F16" i="14"/>
  <c r="F17" i="5"/>
  <c r="H17" i="5"/>
  <c r="I17" i="5"/>
  <c r="J17" i="5"/>
  <c r="F17" i="14"/>
  <c r="F18" i="5"/>
  <c r="I18" i="5"/>
  <c r="J18" i="5"/>
  <c r="F18" i="14"/>
  <c r="F19" i="5"/>
  <c r="H19" i="5"/>
  <c r="I19" i="5"/>
  <c r="J19" i="5"/>
  <c r="F19" i="14"/>
  <c r="F20" i="5"/>
  <c r="H20" i="5"/>
  <c r="I20" i="5"/>
  <c r="F21" i="5"/>
  <c r="H21" i="5"/>
  <c r="I21" i="5"/>
  <c r="J21" i="5"/>
  <c r="F21" i="14"/>
  <c r="F22" i="5"/>
  <c r="I22" i="5"/>
  <c r="J22" i="5"/>
  <c r="F22" i="14"/>
  <c r="F23" i="5"/>
  <c r="H23" i="5"/>
  <c r="I23" i="5"/>
  <c r="F24" i="5"/>
  <c r="H24" i="5"/>
  <c r="I24" i="5"/>
  <c r="J24" i="5"/>
  <c r="F24" i="14"/>
  <c r="F25" i="5"/>
  <c r="H25" i="5"/>
  <c r="I25" i="5"/>
  <c r="J25" i="5"/>
  <c r="F25" i="14"/>
  <c r="F26" i="5"/>
  <c r="I26" i="5"/>
  <c r="F27" i="5"/>
  <c r="H27" i="5"/>
  <c r="I27" i="5"/>
  <c r="F28" i="5"/>
  <c r="H28" i="5"/>
  <c r="I28" i="5"/>
  <c r="J28" i="5"/>
  <c r="F28" i="14"/>
  <c r="F29" i="5"/>
  <c r="H29" i="5"/>
  <c r="I29" i="5"/>
  <c r="J29" i="5"/>
  <c r="F29" i="14"/>
  <c r="F30" i="5"/>
  <c r="I30" i="5"/>
  <c r="H30" i="6"/>
  <c r="J30" i="5"/>
  <c r="F30" i="14"/>
  <c r="F31" i="5"/>
  <c r="I31" i="5"/>
  <c r="F32" i="5"/>
  <c r="H32" i="5"/>
  <c r="I32" i="5"/>
  <c r="J32" i="5"/>
  <c r="F32" i="14"/>
  <c r="F33" i="5"/>
  <c r="H33" i="5"/>
  <c r="I33" i="5"/>
  <c r="J33" i="5"/>
  <c r="F33" i="14"/>
  <c r="F34" i="5"/>
  <c r="I34" i="5"/>
  <c r="J34" i="5"/>
  <c r="F34" i="14"/>
  <c r="F35" i="5"/>
  <c r="H35" i="5"/>
  <c r="I35" i="5"/>
  <c r="J35" i="5"/>
  <c r="F35" i="14"/>
  <c r="F36" i="5"/>
  <c r="H36" i="5"/>
  <c r="I36" i="5"/>
  <c r="F37" i="5"/>
  <c r="H37" i="5"/>
  <c r="J37" i="5"/>
  <c r="F37" i="14"/>
  <c r="I37" i="5"/>
  <c r="F38" i="5"/>
  <c r="I38" i="5"/>
  <c r="J38" i="5"/>
  <c r="F38" i="14"/>
  <c r="F39" i="5"/>
  <c r="H39" i="5"/>
  <c r="I39" i="5"/>
  <c r="J39" i="5"/>
  <c r="F39" i="14"/>
  <c r="F40" i="5"/>
  <c r="H40" i="5"/>
  <c r="I40" i="5"/>
  <c r="J40" i="5"/>
  <c r="F40" i="14"/>
  <c r="F41" i="5"/>
  <c r="H41" i="5"/>
  <c r="I41" i="5"/>
  <c r="J41" i="5"/>
  <c r="F41" i="14"/>
  <c r="F42" i="5"/>
  <c r="I42" i="5"/>
  <c r="P42" i="5"/>
  <c r="T42" i="5"/>
  <c r="F43" i="5"/>
  <c r="H43" i="5"/>
  <c r="I43" i="5"/>
  <c r="J43" i="5"/>
  <c r="F43" i="14"/>
  <c r="P43" i="5"/>
  <c r="T43" i="5"/>
  <c r="F4" i="6"/>
  <c r="H4" i="6"/>
  <c r="I4" i="6"/>
  <c r="J4" i="6"/>
  <c r="G4" i="14"/>
  <c r="F5" i="6"/>
  <c r="H5" i="6"/>
  <c r="I5" i="6"/>
  <c r="J5" i="6"/>
  <c r="G5" i="14"/>
  <c r="F6" i="6"/>
  <c r="H6" i="6"/>
  <c r="I6" i="6"/>
  <c r="F7" i="6"/>
  <c r="H7" i="6"/>
  <c r="J7" i="6"/>
  <c r="G7" i="14"/>
  <c r="I7" i="6"/>
  <c r="F8" i="6"/>
  <c r="H8" i="6"/>
  <c r="I8" i="6"/>
  <c r="J8" i="6"/>
  <c r="G8" i="14"/>
  <c r="F9" i="6"/>
  <c r="H9" i="6"/>
  <c r="I9" i="6"/>
  <c r="J9" i="6"/>
  <c r="G9" i="14"/>
  <c r="F10" i="6"/>
  <c r="I10" i="6"/>
  <c r="F11" i="6"/>
  <c r="H11" i="6"/>
  <c r="J11" i="6"/>
  <c r="G11" i="14"/>
  <c r="I11" i="6"/>
  <c r="K11" i="6"/>
  <c r="F12" i="6"/>
  <c r="H12" i="6"/>
  <c r="I12" i="6"/>
  <c r="J12" i="6"/>
  <c r="G12" i="14"/>
  <c r="F13" i="6"/>
  <c r="H13" i="6"/>
  <c r="I13" i="6"/>
  <c r="J13" i="6"/>
  <c r="G13" i="14"/>
  <c r="F14" i="6"/>
  <c r="H14" i="6"/>
  <c r="I14" i="6"/>
  <c r="F15" i="6"/>
  <c r="I15" i="6"/>
  <c r="F16" i="6"/>
  <c r="H16" i="6"/>
  <c r="I16" i="6"/>
  <c r="J16" i="6"/>
  <c r="G16" i="14"/>
  <c r="F17" i="6"/>
  <c r="H17" i="6"/>
  <c r="I17" i="6"/>
  <c r="J17" i="6"/>
  <c r="G17" i="14"/>
  <c r="F18" i="6"/>
  <c r="H18" i="6"/>
  <c r="I18" i="6"/>
  <c r="F19" i="6"/>
  <c r="H19" i="6"/>
  <c r="J19" i="6"/>
  <c r="G19" i="14"/>
  <c r="I19" i="6"/>
  <c r="K19" i="6"/>
  <c r="F20" i="6"/>
  <c r="H20" i="6"/>
  <c r="I20" i="6"/>
  <c r="J20" i="6"/>
  <c r="G20" i="14"/>
  <c r="F21" i="6"/>
  <c r="H21" i="6"/>
  <c r="I21" i="6"/>
  <c r="J21" i="6"/>
  <c r="G21" i="14"/>
  <c r="F22" i="6"/>
  <c r="I22" i="6"/>
  <c r="H22" i="7"/>
  <c r="J22" i="6"/>
  <c r="G22" i="14"/>
  <c r="F23" i="6"/>
  <c r="H23" i="6"/>
  <c r="I23" i="6"/>
  <c r="J23" i="6"/>
  <c r="G23" i="14"/>
  <c r="F24" i="6"/>
  <c r="H24" i="6"/>
  <c r="J24" i="6"/>
  <c r="G24" i="14"/>
  <c r="I24" i="6"/>
  <c r="F25" i="6"/>
  <c r="H25" i="6"/>
  <c r="I25" i="6"/>
  <c r="J25" i="6"/>
  <c r="G25" i="14"/>
  <c r="F26" i="6"/>
  <c r="I26" i="6"/>
  <c r="H26" i="7"/>
  <c r="F27" i="6"/>
  <c r="H27" i="6"/>
  <c r="I27" i="6"/>
  <c r="F28" i="6"/>
  <c r="H28" i="6"/>
  <c r="J28" i="6"/>
  <c r="G28" i="14"/>
  <c r="I28" i="6"/>
  <c r="F29" i="6"/>
  <c r="H29" i="6"/>
  <c r="I29" i="6"/>
  <c r="J29" i="6"/>
  <c r="G29" i="14"/>
  <c r="F30" i="6"/>
  <c r="I30" i="6"/>
  <c r="H30" i="7"/>
  <c r="F31" i="6"/>
  <c r="H31" i="6"/>
  <c r="I31" i="6"/>
  <c r="F32" i="6"/>
  <c r="H32" i="6"/>
  <c r="J32" i="6"/>
  <c r="G32" i="14"/>
  <c r="I32" i="6"/>
  <c r="F33" i="6"/>
  <c r="H33" i="6"/>
  <c r="I33" i="6"/>
  <c r="J33" i="6"/>
  <c r="G33" i="14"/>
  <c r="F34" i="6"/>
  <c r="H34" i="6"/>
  <c r="I34" i="6"/>
  <c r="H34" i="7"/>
  <c r="F35" i="6"/>
  <c r="H35" i="6"/>
  <c r="I35" i="6"/>
  <c r="F36" i="6"/>
  <c r="H36" i="6"/>
  <c r="J36" i="6"/>
  <c r="G36" i="14"/>
  <c r="I36" i="6"/>
  <c r="F37" i="6"/>
  <c r="H37" i="6"/>
  <c r="I37" i="6"/>
  <c r="J37" i="6"/>
  <c r="G37" i="14"/>
  <c r="F38" i="6"/>
  <c r="H38" i="6"/>
  <c r="I38" i="6"/>
  <c r="H38" i="7"/>
  <c r="F39" i="6"/>
  <c r="H39" i="6"/>
  <c r="I39" i="6"/>
  <c r="F40" i="6"/>
  <c r="H40" i="6"/>
  <c r="J40" i="6"/>
  <c r="G40" i="14"/>
  <c r="I40" i="6"/>
  <c r="F41" i="6"/>
  <c r="I41" i="6"/>
  <c r="J41" i="6"/>
  <c r="G41" i="14"/>
  <c r="F42" i="6"/>
  <c r="I42" i="6"/>
  <c r="H42" i="7"/>
  <c r="P42" i="6"/>
  <c r="T42" i="6"/>
  <c r="F43" i="6"/>
  <c r="H43" i="6"/>
  <c r="I43" i="6"/>
  <c r="J43" i="6"/>
  <c r="G43" i="14"/>
  <c r="P43" i="6"/>
  <c r="T43" i="6"/>
  <c r="F4" i="7"/>
  <c r="H4" i="7"/>
  <c r="I4" i="7"/>
  <c r="J4" i="7"/>
  <c r="H4" i="14"/>
  <c r="F5" i="7"/>
  <c r="I5" i="7"/>
  <c r="F6" i="7"/>
  <c r="I6" i="7"/>
  <c r="H6" i="8"/>
  <c r="F7" i="7"/>
  <c r="H7" i="7"/>
  <c r="I7" i="7"/>
  <c r="J7" i="7"/>
  <c r="H7" i="14"/>
  <c r="F8" i="7"/>
  <c r="H8" i="7"/>
  <c r="I8" i="7"/>
  <c r="J8" i="7"/>
  <c r="H8" i="14"/>
  <c r="F9" i="7"/>
  <c r="I9" i="7"/>
  <c r="F10" i="7"/>
  <c r="I10" i="7"/>
  <c r="H10" i="8"/>
  <c r="F11" i="7"/>
  <c r="H11" i="7"/>
  <c r="I11" i="7"/>
  <c r="J11" i="7"/>
  <c r="H11" i="14"/>
  <c r="F12" i="7"/>
  <c r="H12" i="7"/>
  <c r="I12" i="7"/>
  <c r="F13" i="7"/>
  <c r="H13" i="7"/>
  <c r="J13" i="7"/>
  <c r="H13" i="14"/>
  <c r="I13" i="7"/>
  <c r="F14" i="7"/>
  <c r="I14" i="7"/>
  <c r="H14" i="8"/>
  <c r="F15" i="7"/>
  <c r="H15" i="7"/>
  <c r="J15" i="7"/>
  <c r="H15" i="14"/>
  <c r="I15" i="7"/>
  <c r="F16" i="7"/>
  <c r="H16" i="7"/>
  <c r="I16" i="7"/>
  <c r="F17" i="7"/>
  <c r="I17" i="7"/>
  <c r="F18" i="7"/>
  <c r="I18" i="7"/>
  <c r="H18" i="8"/>
  <c r="F19" i="7"/>
  <c r="H19" i="7"/>
  <c r="I19" i="7"/>
  <c r="J19" i="7"/>
  <c r="H19" i="14"/>
  <c r="F20" i="7"/>
  <c r="H20" i="7"/>
  <c r="I20" i="7"/>
  <c r="J20" i="7"/>
  <c r="H20" i="14"/>
  <c r="F21" i="7"/>
  <c r="I21" i="7"/>
  <c r="F22" i="7"/>
  <c r="I22" i="7"/>
  <c r="H22" i="8"/>
  <c r="J22" i="7"/>
  <c r="H22" i="14"/>
  <c r="F23" i="7"/>
  <c r="H23" i="7"/>
  <c r="I23" i="7"/>
  <c r="J23" i="7"/>
  <c r="H23" i="14"/>
  <c r="F24" i="7"/>
  <c r="H24" i="7"/>
  <c r="I24" i="7"/>
  <c r="J24" i="7"/>
  <c r="H24" i="14"/>
  <c r="F25" i="7"/>
  <c r="H25" i="7"/>
  <c r="I25" i="7"/>
  <c r="J25" i="7"/>
  <c r="H25" i="14"/>
  <c r="F26" i="7"/>
  <c r="I26" i="7"/>
  <c r="H26" i="8"/>
  <c r="F27" i="7"/>
  <c r="H27" i="7"/>
  <c r="I27" i="7"/>
  <c r="J27" i="7"/>
  <c r="H27" i="14"/>
  <c r="F28" i="7"/>
  <c r="H28" i="7"/>
  <c r="I28" i="7"/>
  <c r="F29" i="7"/>
  <c r="H29" i="7"/>
  <c r="J29" i="7"/>
  <c r="H29" i="14"/>
  <c r="I29" i="7"/>
  <c r="F30" i="7"/>
  <c r="I30" i="7"/>
  <c r="H30" i="8"/>
  <c r="F31" i="7"/>
  <c r="H31" i="7"/>
  <c r="J31" i="7"/>
  <c r="H31" i="14"/>
  <c r="I31" i="7"/>
  <c r="F32" i="7"/>
  <c r="H32" i="7"/>
  <c r="I32" i="7"/>
  <c r="F33" i="7"/>
  <c r="H33" i="7"/>
  <c r="J33" i="7"/>
  <c r="H33" i="14"/>
  <c r="I33" i="7"/>
  <c r="F34" i="7"/>
  <c r="I34" i="7"/>
  <c r="H34" i="8"/>
  <c r="J34" i="7"/>
  <c r="H34" i="14"/>
  <c r="F35" i="7"/>
  <c r="H35" i="7"/>
  <c r="I35" i="7"/>
  <c r="J35" i="7"/>
  <c r="H35" i="14"/>
  <c r="F36" i="7"/>
  <c r="H36" i="7"/>
  <c r="I36" i="7"/>
  <c r="J36" i="7"/>
  <c r="H36" i="14"/>
  <c r="F37" i="7"/>
  <c r="H37" i="7"/>
  <c r="I37" i="7"/>
  <c r="J37" i="7"/>
  <c r="H37" i="14"/>
  <c r="F38" i="7"/>
  <c r="I38" i="7"/>
  <c r="H38" i="8"/>
  <c r="J38" i="7"/>
  <c r="H38" i="14"/>
  <c r="F39" i="7"/>
  <c r="H39" i="7"/>
  <c r="I39" i="7"/>
  <c r="J39" i="7"/>
  <c r="H39" i="14"/>
  <c r="F40" i="7"/>
  <c r="H40" i="7"/>
  <c r="I40" i="7"/>
  <c r="J40" i="7"/>
  <c r="H40" i="14"/>
  <c r="F41" i="7"/>
  <c r="H41" i="7"/>
  <c r="I41" i="7"/>
  <c r="J41" i="7"/>
  <c r="H41" i="14"/>
  <c r="F42" i="7"/>
  <c r="I42" i="7"/>
  <c r="H42" i="8"/>
  <c r="P42" i="7"/>
  <c r="T42" i="7"/>
  <c r="F43" i="7"/>
  <c r="H43" i="7"/>
  <c r="I43" i="7"/>
  <c r="J43" i="7"/>
  <c r="H43" i="14"/>
  <c r="P43" i="7"/>
  <c r="T43" i="7"/>
  <c r="F4" i="8"/>
  <c r="H4" i="8"/>
  <c r="I4" i="8"/>
  <c r="F5" i="8"/>
  <c r="H5" i="8"/>
  <c r="J5" i="8"/>
  <c r="I5" i="14"/>
  <c r="I5" i="8"/>
  <c r="F6" i="8"/>
  <c r="I6" i="8"/>
  <c r="H6" i="9"/>
  <c r="J6" i="8"/>
  <c r="I6" i="14"/>
  <c r="F7" i="8"/>
  <c r="I7" i="8"/>
  <c r="F8" i="8"/>
  <c r="I8" i="8"/>
  <c r="F9" i="8"/>
  <c r="H9" i="8"/>
  <c r="I9" i="8"/>
  <c r="J9" i="8"/>
  <c r="I9" i="14"/>
  <c r="F10" i="8"/>
  <c r="I10" i="8"/>
  <c r="H10" i="9"/>
  <c r="J10" i="8"/>
  <c r="I10" i="14"/>
  <c r="F11" i="8"/>
  <c r="H11" i="8"/>
  <c r="I11" i="8"/>
  <c r="J11" i="8"/>
  <c r="I11" i="14"/>
  <c r="F12" i="8"/>
  <c r="H12" i="8"/>
  <c r="I12" i="8"/>
  <c r="J12" i="8"/>
  <c r="I12" i="14"/>
  <c r="F13" i="8"/>
  <c r="H13" i="8"/>
  <c r="I13" i="8"/>
  <c r="J13" i="8"/>
  <c r="I13" i="14"/>
  <c r="F14" i="8"/>
  <c r="I14" i="8"/>
  <c r="H14" i="9"/>
  <c r="F15" i="8"/>
  <c r="H15" i="8"/>
  <c r="I15" i="8"/>
  <c r="J15" i="8"/>
  <c r="I15" i="14"/>
  <c r="F16" i="8"/>
  <c r="H16" i="8"/>
  <c r="I16" i="8"/>
  <c r="F17" i="8"/>
  <c r="H17" i="8"/>
  <c r="J17" i="8"/>
  <c r="I17" i="14"/>
  <c r="I17" i="8"/>
  <c r="F18" i="8"/>
  <c r="I18" i="8"/>
  <c r="H18" i="9"/>
  <c r="F19" i="8"/>
  <c r="H19" i="8"/>
  <c r="J19" i="8"/>
  <c r="I19" i="14"/>
  <c r="I19" i="8"/>
  <c r="F20" i="8"/>
  <c r="H20" i="8"/>
  <c r="I20" i="8"/>
  <c r="F21" i="8"/>
  <c r="H21" i="8"/>
  <c r="J21" i="8"/>
  <c r="I21" i="14"/>
  <c r="I21" i="8"/>
  <c r="F22" i="8"/>
  <c r="I22" i="8"/>
  <c r="H22" i="9"/>
  <c r="J22" i="8"/>
  <c r="I22" i="14"/>
  <c r="F23" i="8"/>
  <c r="I23" i="8"/>
  <c r="F24" i="8"/>
  <c r="I24" i="8"/>
  <c r="F25" i="8"/>
  <c r="H25" i="8"/>
  <c r="I25" i="8"/>
  <c r="J25" i="8"/>
  <c r="I25" i="14"/>
  <c r="F26" i="8"/>
  <c r="I26" i="8"/>
  <c r="H26" i="9"/>
  <c r="J26" i="8"/>
  <c r="I26" i="14"/>
  <c r="F27" i="8"/>
  <c r="H27" i="8"/>
  <c r="I27" i="8"/>
  <c r="F28" i="8"/>
  <c r="H28" i="8"/>
  <c r="I28" i="8"/>
  <c r="F29" i="8"/>
  <c r="H29" i="8"/>
  <c r="I29" i="8"/>
  <c r="J29" i="8"/>
  <c r="I29" i="14"/>
  <c r="F30" i="8"/>
  <c r="I30" i="8"/>
  <c r="F31" i="8"/>
  <c r="H31" i="8"/>
  <c r="I31" i="8"/>
  <c r="J31" i="8"/>
  <c r="I31" i="14"/>
  <c r="F32" i="8"/>
  <c r="H32" i="8"/>
  <c r="I32" i="8"/>
  <c r="F33" i="8"/>
  <c r="H33" i="8"/>
  <c r="J33" i="8"/>
  <c r="I33" i="14"/>
  <c r="I33" i="8"/>
  <c r="F34" i="8"/>
  <c r="I34" i="8"/>
  <c r="J34" i="8"/>
  <c r="I34" i="14"/>
  <c r="F35" i="8"/>
  <c r="H35" i="8"/>
  <c r="J35" i="8"/>
  <c r="I35" i="14"/>
  <c r="I35" i="8"/>
  <c r="F36" i="8"/>
  <c r="H36" i="8"/>
  <c r="I36" i="8"/>
  <c r="F37" i="8"/>
  <c r="H37" i="8"/>
  <c r="J37" i="8"/>
  <c r="I37" i="14"/>
  <c r="I37" i="8"/>
  <c r="F38" i="8"/>
  <c r="I38" i="8"/>
  <c r="J38" i="8"/>
  <c r="I38" i="14"/>
  <c r="F39" i="8"/>
  <c r="I39" i="8"/>
  <c r="F40" i="8"/>
  <c r="I40" i="8"/>
  <c r="F41" i="8"/>
  <c r="H41" i="8"/>
  <c r="I41" i="8"/>
  <c r="J41" i="8"/>
  <c r="I41" i="14"/>
  <c r="F42" i="8"/>
  <c r="I42" i="8"/>
  <c r="J42" i="8"/>
  <c r="I42" i="14"/>
  <c r="P42" i="8"/>
  <c r="T42" i="8"/>
  <c r="F43" i="8"/>
  <c r="H43" i="8"/>
  <c r="J43" i="8"/>
  <c r="I43" i="14"/>
  <c r="I43" i="8"/>
  <c r="P43" i="8"/>
  <c r="T43" i="8"/>
  <c r="F4" i="9"/>
  <c r="H4" i="9"/>
  <c r="I4" i="9"/>
  <c r="F5" i="9"/>
  <c r="H5" i="9"/>
  <c r="J5" i="9"/>
  <c r="J5" i="14"/>
  <c r="I5" i="9"/>
  <c r="F6" i="9"/>
  <c r="I6" i="9"/>
  <c r="J6" i="9"/>
  <c r="J6" i="14"/>
  <c r="F7" i="9"/>
  <c r="H7" i="9"/>
  <c r="J7" i="9"/>
  <c r="J7" i="14"/>
  <c r="I7" i="9"/>
  <c r="F8" i="9"/>
  <c r="H8" i="9"/>
  <c r="I8" i="9"/>
  <c r="F9" i="9"/>
  <c r="H9" i="9"/>
  <c r="J9" i="9"/>
  <c r="J9" i="14"/>
  <c r="I9" i="9"/>
  <c r="F10" i="9"/>
  <c r="I10" i="9"/>
  <c r="J10" i="9"/>
  <c r="J10" i="14"/>
  <c r="F11" i="9"/>
  <c r="I11" i="9"/>
  <c r="F12" i="9"/>
  <c r="I12" i="9"/>
  <c r="F13" i="9"/>
  <c r="H13" i="9"/>
  <c r="I13" i="9"/>
  <c r="J13" i="9"/>
  <c r="J13" i="14"/>
  <c r="F14" i="9"/>
  <c r="I14" i="9"/>
  <c r="J14" i="9"/>
  <c r="J14" i="14"/>
  <c r="F15" i="9"/>
  <c r="H15" i="9"/>
  <c r="I15" i="9"/>
  <c r="F16" i="9"/>
  <c r="H16" i="9"/>
  <c r="I16" i="9"/>
  <c r="J16" i="9"/>
  <c r="J16" i="14"/>
  <c r="F17" i="9"/>
  <c r="H17" i="9"/>
  <c r="I17" i="9"/>
  <c r="J17" i="9"/>
  <c r="J17" i="14"/>
  <c r="F18" i="9"/>
  <c r="I18" i="9"/>
  <c r="F19" i="9"/>
  <c r="H19" i="9"/>
  <c r="I19" i="9"/>
  <c r="F20" i="9"/>
  <c r="H20" i="9"/>
  <c r="I20" i="9"/>
  <c r="F21" i="9"/>
  <c r="H21" i="9"/>
  <c r="J21" i="9"/>
  <c r="J21" i="14"/>
  <c r="I21" i="9"/>
  <c r="F22" i="9"/>
  <c r="I22" i="9"/>
  <c r="J22" i="9"/>
  <c r="J22" i="14"/>
  <c r="F23" i="9"/>
  <c r="H23" i="9"/>
  <c r="J23" i="9"/>
  <c r="J23" i="14"/>
  <c r="I23" i="9"/>
  <c r="F24" i="9"/>
  <c r="H24" i="9"/>
  <c r="I24" i="9"/>
  <c r="F25" i="9"/>
  <c r="H25" i="9"/>
  <c r="J25" i="9"/>
  <c r="J25" i="14"/>
  <c r="I25" i="9"/>
  <c r="F26" i="9"/>
  <c r="I26" i="9"/>
  <c r="J26" i="9"/>
  <c r="J26" i="14"/>
  <c r="F27" i="9"/>
  <c r="I27" i="9"/>
  <c r="F28" i="9"/>
  <c r="I28" i="9"/>
  <c r="F29" i="9"/>
  <c r="H29" i="9"/>
  <c r="I29" i="9"/>
  <c r="J29" i="9"/>
  <c r="J29" i="14"/>
  <c r="F30" i="9"/>
  <c r="I30" i="9"/>
  <c r="F31" i="9"/>
  <c r="H31" i="9"/>
  <c r="I31" i="9"/>
  <c r="J31" i="9"/>
  <c r="J31" i="14"/>
  <c r="F32" i="9"/>
  <c r="H32" i="9"/>
  <c r="I32" i="9"/>
  <c r="J32" i="9"/>
  <c r="J32" i="14"/>
  <c r="F33" i="9"/>
  <c r="H33" i="9"/>
  <c r="J33" i="9"/>
  <c r="J33" i="14"/>
  <c r="I33" i="9"/>
  <c r="F34" i="9"/>
  <c r="H34" i="9"/>
  <c r="I34" i="9"/>
  <c r="J34" i="9"/>
  <c r="J34" i="14"/>
  <c r="F35" i="9"/>
  <c r="H35" i="9"/>
  <c r="I35" i="9"/>
  <c r="J35" i="9"/>
  <c r="J35" i="14"/>
  <c r="F36" i="9"/>
  <c r="H36" i="9"/>
  <c r="I36" i="9"/>
  <c r="J36" i="9"/>
  <c r="J36" i="14"/>
  <c r="F37" i="9"/>
  <c r="H37" i="9"/>
  <c r="J37" i="9"/>
  <c r="J37" i="14"/>
  <c r="I37" i="9"/>
  <c r="F38" i="9"/>
  <c r="H38" i="9"/>
  <c r="I38" i="9"/>
  <c r="J38" i="9"/>
  <c r="J38" i="14"/>
  <c r="F39" i="9"/>
  <c r="H39" i="9"/>
  <c r="I39" i="9"/>
  <c r="J39" i="9"/>
  <c r="J39" i="14"/>
  <c r="F40" i="9"/>
  <c r="H40" i="9"/>
  <c r="I40" i="9"/>
  <c r="J40" i="9"/>
  <c r="J40" i="14"/>
  <c r="F41" i="9"/>
  <c r="H41" i="9"/>
  <c r="J41" i="9"/>
  <c r="J41" i="14"/>
  <c r="I41" i="9"/>
  <c r="F42" i="9"/>
  <c r="H42" i="9"/>
  <c r="I42" i="9"/>
  <c r="J42" i="9"/>
  <c r="J42" i="14"/>
  <c r="P42" i="9"/>
  <c r="T42" i="9"/>
  <c r="F43" i="9"/>
  <c r="H43" i="9"/>
  <c r="J43" i="9"/>
  <c r="J43" i="14"/>
  <c r="I43" i="9"/>
  <c r="P43" i="9"/>
  <c r="T43" i="9"/>
  <c r="F4" i="10"/>
  <c r="H4" i="10"/>
  <c r="I4" i="10"/>
  <c r="F5" i="10"/>
  <c r="H5" i="10"/>
  <c r="J5" i="10"/>
  <c r="K5" i="14"/>
  <c r="I5" i="10"/>
  <c r="F6" i="10"/>
  <c r="H6" i="10"/>
  <c r="I6" i="10"/>
  <c r="J6" i="10"/>
  <c r="K6" i="14"/>
  <c r="F7" i="10"/>
  <c r="H7" i="10"/>
  <c r="I7" i="10"/>
  <c r="J7" i="10"/>
  <c r="K7" i="14"/>
  <c r="F8" i="10"/>
  <c r="H8" i="10"/>
  <c r="I8" i="10"/>
  <c r="J8" i="10"/>
  <c r="K8" i="14"/>
  <c r="F9" i="10"/>
  <c r="H9" i="10"/>
  <c r="J9" i="10"/>
  <c r="K9" i="14"/>
  <c r="I9" i="10"/>
  <c r="F10" i="10"/>
  <c r="H10" i="10"/>
  <c r="I10" i="10"/>
  <c r="J10" i="10"/>
  <c r="K10" i="14"/>
  <c r="F11" i="10"/>
  <c r="H11" i="10"/>
  <c r="I11" i="10"/>
  <c r="J11" i="10"/>
  <c r="K11" i="14"/>
  <c r="F12" i="10"/>
  <c r="H12" i="10"/>
  <c r="I12" i="10"/>
  <c r="J12" i="10"/>
  <c r="K12" i="14"/>
  <c r="F13" i="10"/>
  <c r="H13" i="10"/>
  <c r="J13" i="10"/>
  <c r="K13" i="14"/>
  <c r="I13" i="10"/>
  <c r="F14" i="10"/>
  <c r="H14" i="10"/>
  <c r="I14" i="10"/>
  <c r="J14" i="10"/>
  <c r="K14" i="14"/>
  <c r="F15" i="10"/>
  <c r="I15" i="10"/>
  <c r="F16" i="10"/>
  <c r="H16" i="10"/>
  <c r="I16" i="10"/>
  <c r="J16" i="10"/>
  <c r="K16" i="14"/>
  <c r="F17" i="10"/>
  <c r="H17" i="10"/>
  <c r="J17" i="10"/>
  <c r="K17" i="14"/>
  <c r="I17" i="10"/>
  <c r="F18" i="10"/>
  <c r="I18" i="10"/>
  <c r="F19" i="10"/>
  <c r="H19" i="10"/>
  <c r="I19" i="10"/>
  <c r="J19" i="10"/>
  <c r="K19" i="14"/>
  <c r="F20" i="10"/>
  <c r="H20" i="10"/>
  <c r="I20" i="10"/>
  <c r="F21" i="10"/>
  <c r="I21" i="10"/>
  <c r="J21" i="10"/>
  <c r="K21" i="14"/>
  <c r="F22" i="10"/>
  <c r="H22" i="10"/>
  <c r="J22" i="10"/>
  <c r="K22" i="14"/>
  <c r="I22" i="10"/>
  <c r="F23" i="10"/>
  <c r="H23" i="10"/>
  <c r="I23" i="10"/>
  <c r="J23" i="10"/>
  <c r="K23" i="14"/>
  <c r="F24" i="10"/>
  <c r="H24" i="10"/>
  <c r="I24" i="10"/>
  <c r="J24" i="10"/>
  <c r="K24" i="14"/>
  <c r="F25" i="10"/>
  <c r="I25" i="10"/>
  <c r="J25" i="10"/>
  <c r="K25" i="14"/>
  <c r="F26" i="10"/>
  <c r="H26" i="10"/>
  <c r="I26" i="10"/>
  <c r="J26" i="10"/>
  <c r="K26" i="14"/>
  <c r="F27" i="10"/>
  <c r="H27" i="10"/>
  <c r="I27" i="10"/>
  <c r="J27" i="10"/>
  <c r="K27" i="14"/>
  <c r="F28" i="10"/>
  <c r="H28" i="10"/>
  <c r="I28" i="10"/>
  <c r="J28" i="10"/>
  <c r="K28" i="14"/>
  <c r="F29" i="10"/>
  <c r="H29" i="10"/>
  <c r="J29" i="10"/>
  <c r="K29" i="14"/>
  <c r="I29" i="10"/>
  <c r="F30" i="10"/>
  <c r="H30" i="10"/>
  <c r="I30" i="10"/>
  <c r="J30" i="10"/>
  <c r="K30" i="14"/>
  <c r="F31" i="10"/>
  <c r="H31" i="10"/>
  <c r="I31" i="10"/>
  <c r="J31" i="10"/>
  <c r="K31" i="14"/>
  <c r="F32" i="10"/>
  <c r="H32" i="10"/>
  <c r="I32" i="10"/>
  <c r="J32" i="10"/>
  <c r="K32" i="14"/>
  <c r="F33" i="10"/>
  <c r="H33" i="10"/>
  <c r="J33" i="10"/>
  <c r="K33" i="14"/>
  <c r="I33" i="10"/>
  <c r="F34" i="10"/>
  <c r="H34" i="10"/>
  <c r="I34" i="10"/>
  <c r="J34" i="10"/>
  <c r="K34" i="14"/>
  <c r="F35" i="10"/>
  <c r="H35" i="10"/>
  <c r="I35" i="10"/>
  <c r="J35" i="10"/>
  <c r="K35" i="14"/>
  <c r="F36" i="10"/>
  <c r="H36" i="10"/>
  <c r="I36" i="10"/>
  <c r="J36" i="10"/>
  <c r="K36" i="14"/>
  <c r="F37" i="10"/>
  <c r="H37" i="10"/>
  <c r="J37" i="10"/>
  <c r="K37" i="14"/>
  <c r="I37" i="10"/>
  <c r="F38" i="10"/>
  <c r="H38" i="10"/>
  <c r="I38" i="10"/>
  <c r="J38" i="10"/>
  <c r="K38" i="14"/>
  <c r="F39" i="10"/>
  <c r="H39" i="10"/>
  <c r="I39" i="10"/>
  <c r="J39" i="10"/>
  <c r="K39" i="14"/>
  <c r="F40" i="10"/>
  <c r="H40" i="10"/>
  <c r="I40" i="10"/>
  <c r="J40" i="10"/>
  <c r="K40" i="14"/>
  <c r="F41" i="10"/>
  <c r="H41" i="10"/>
  <c r="J41" i="10"/>
  <c r="K41" i="14"/>
  <c r="I41" i="10"/>
  <c r="F42" i="10"/>
  <c r="H42" i="10"/>
  <c r="I42" i="10"/>
  <c r="J42" i="10"/>
  <c r="K42" i="14"/>
  <c r="P42" i="10"/>
  <c r="T42" i="10"/>
  <c r="F43" i="10"/>
  <c r="H43" i="10"/>
  <c r="I43" i="10"/>
  <c r="J43" i="10"/>
  <c r="K43" i="14"/>
  <c r="P43" i="10"/>
  <c r="T43" i="10"/>
  <c r="F4" i="11"/>
  <c r="H4" i="11"/>
  <c r="I4" i="11"/>
  <c r="J4" i="11"/>
  <c r="L4" i="14"/>
  <c r="F5" i="11"/>
  <c r="H5" i="11"/>
  <c r="I5" i="11"/>
  <c r="J5" i="11"/>
  <c r="L5" i="14"/>
  <c r="F6" i="11"/>
  <c r="H6" i="11"/>
  <c r="I6" i="11"/>
  <c r="J6" i="11"/>
  <c r="L6" i="14"/>
  <c r="F7" i="11"/>
  <c r="H7" i="11"/>
  <c r="I7" i="11"/>
  <c r="J7" i="11"/>
  <c r="L7" i="14"/>
  <c r="F8" i="11"/>
  <c r="H8" i="11"/>
  <c r="I8" i="11"/>
  <c r="J8" i="11"/>
  <c r="L8" i="14"/>
  <c r="F9" i="11"/>
  <c r="H9" i="11"/>
  <c r="I9" i="11"/>
  <c r="J9" i="11"/>
  <c r="L9" i="14"/>
  <c r="F10" i="11"/>
  <c r="H10" i="11"/>
  <c r="I10" i="11"/>
  <c r="J10" i="11"/>
  <c r="L10" i="14"/>
  <c r="F11" i="11"/>
  <c r="H11" i="11"/>
  <c r="I11" i="11"/>
  <c r="J11" i="11"/>
  <c r="L11" i="14"/>
  <c r="F12" i="11"/>
  <c r="H12" i="11"/>
  <c r="I12" i="11"/>
  <c r="J12" i="11"/>
  <c r="L12" i="14"/>
  <c r="F13" i="11"/>
  <c r="H13" i="11"/>
  <c r="I13" i="11"/>
  <c r="J13" i="11"/>
  <c r="L13" i="14"/>
  <c r="F14" i="11"/>
  <c r="H14" i="11"/>
  <c r="I14" i="11"/>
  <c r="J14" i="11"/>
  <c r="L14" i="14"/>
  <c r="F15" i="11"/>
  <c r="H15" i="11"/>
  <c r="I15" i="11"/>
  <c r="J15" i="11"/>
  <c r="L15" i="14"/>
  <c r="F16" i="11"/>
  <c r="H16" i="11"/>
  <c r="I16" i="11"/>
  <c r="J16" i="11"/>
  <c r="L16" i="14"/>
  <c r="F17" i="11"/>
  <c r="H17" i="11"/>
  <c r="I17" i="11"/>
  <c r="J17" i="11"/>
  <c r="L17" i="14"/>
  <c r="F18" i="11"/>
  <c r="H18" i="11"/>
  <c r="I18" i="11"/>
  <c r="J18" i="11"/>
  <c r="L18" i="14"/>
  <c r="F19" i="11"/>
  <c r="H19" i="11"/>
  <c r="I19" i="11"/>
  <c r="J19" i="11"/>
  <c r="L19" i="14"/>
  <c r="F20" i="11"/>
  <c r="H20" i="11"/>
  <c r="I20" i="11"/>
  <c r="J20" i="11"/>
  <c r="L20" i="14"/>
  <c r="F21" i="11"/>
  <c r="H21" i="11"/>
  <c r="I21" i="11"/>
  <c r="J21" i="11"/>
  <c r="L21" i="14"/>
  <c r="F22" i="11"/>
  <c r="H22" i="11"/>
  <c r="I22" i="11"/>
  <c r="J22" i="11"/>
  <c r="L22" i="14"/>
  <c r="F23" i="11"/>
  <c r="H23" i="11"/>
  <c r="I23" i="11"/>
  <c r="J23" i="11"/>
  <c r="L23" i="14"/>
  <c r="F24" i="11"/>
  <c r="H24" i="11"/>
  <c r="I24" i="11"/>
  <c r="J24" i="11"/>
  <c r="L24" i="14"/>
  <c r="F25" i="11"/>
  <c r="H25" i="11"/>
  <c r="I25" i="11"/>
  <c r="J25" i="11"/>
  <c r="L25" i="14"/>
  <c r="F26" i="11"/>
  <c r="H26" i="11"/>
  <c r="I26" i="11"/>
  <c r="J26" i="11"/>
  <c r="L26" i="14"/>
  <c r="F27" i="11"/>
  <c r="H27" i="11"/>
  <c r="I27" i="11"/>
  <c r="J27" i="11"/>
  <c r="L27" i="14"/>
  <c r="F28" i="11"/>
  <c r="H28" i="11"/>
  <c r="I28" i="11"/>
  <c r="J28" i="11"/>
  <c r="L28" i="14"/>
  <c r="F29" i="11"/>
  <c r="H29" i="11"/>
  <c r="I29" i="11"/>
  <c r="J29" i="11"/>
  <c r="L29" i="14"/>
  <c r="F30" i="11"/>
  <c r="H30" i="11"/>
  <c r="I30" i="11"/>
  <c r="J30" i="11"/>
  <c r="L30" i="14"/>
  <c r="F31" i="11"/>
  <c r="H31" i="11"/>
  <c r="I31" i="11"/>
  <c r="J31" i="11"/>
  <c r="L31" i="14"/>
  <c r="F32" i="11"/>
  <c r="H32" i="11"/>
  <c r="I32" i="11"/>
  <c r="J32" i="11"/>
  <c r="L32" i="14"/>
  <c r="F33" i="11"/>
  <c r="H33" i="11"/>
  <c r="I33" i="11"/>
  <c r="J33" i="11"/>
  <c r="L33" i="14"/>
  <c r="F34" i="11"/>
  <c r="H34" i="11"/>
  <c r="I34" i="11"/>
  <c r="J34" i="11"/>
  <c r="L34" i="14"/>
  <c r="F35" i="11"/>
  <c r="H35" i="11"/>
  <c r="I35" i="11"/>
  <c r="J35" i="11"/>
  <c r="L35" i="14"/>
  <c r="F36" i="11"/>
  <c r="H36" i="11"/>
  <c r="I36" i="11"/>
  <c r="J36" i="11"/>
  <c r="L36" i="14"/>
  <c r="F37" i="11"/>
  <c r="H37" i="11"/>
  <c r="I37" i="11"/>
  <c r="J37" i="11"/>
  <c r="L37" i="14"/>
  <c r="F38" i="11"/>
  <c r="H38" i="11"/>
  <c r="I38" i="11"/>
  <c r="J38" i="11"/>
  <c r="L38" i="14"/>
  <c r="F39" i="11"/>
  <c r="H39" i="11"/>
  <c r="I39" i="11"/>
  <c r="J39" i="11"/>
  <c r="L39" i="14"/>
  <c r="F40" i="11"/>
  <c r="H40" i="11"/>
  <c r="I40" i="11"/>
  <c r="J40" i="11"/>
  <c r="L40" i="14"/>
  <c r="F41" i="11"/>
  <c r="H41" i="11"/>
  <c r="I41" i="11"/>
  <c r="J41" i="11"/>
  <c r="L41" i="14"/>
  <c r="F42" i="11"/>
  <c r="H42" i="11"/>
  <c r="I42" i="11"/>
  <c r="J42" i="11"/>
  <c r="L42" i="14"/>
  <c r="P42" i="11"/>
  <c r="T42" i="11"/>
  <c r="F43" i="11"/>
  <c r="H43" i="11"/>
  <c r="I43" i="11"/>
  <c r="J43" i="11"/>
  <c r="L43" i="14"/>
  <c r="P43" i="11"/>
  <c r="T43" i="11"/>
  <c r="F4" i="12"/>
  <c r="H4" i="12"/>
  <c r="I4" i="12"/>
  <c r="J4" i="12"/>
  <c r="M4" i="14"/>
  <c r="F5" i="12"/>
  <c r="H5" i="12"/>
  <c r="I5" i="12"/>
  <c r="J5" i="12"/>
  <c r="M5" i="14"/>
  <c r="F6" i="12"/>
  <c r="H6" i="12"/>
  <c r="J6" i="12"/>
  <c r="M6" i="14"/>
  <c r="I6" i="12"/>
  <c r="F7" i="12"/>
  <c r="H7" i="12"/>
  <c r="I7" i="12"/>
  <c r="J7" i="12"/>
  <c r="M7" i="14"/>
  <c r="F8" i="12"/>
  <c r="H8" i="12"/>
  <c r="I8" i="12"/>
  <c r="J8" i="12"/>
  <c r="M8" i="14"/>
  <c r="F9" i="12"/>
  <c r="H9" i="12"/>
  <c r="I9" i="12"/>
  <c r="J9" i="12"/>
  <c r="M9" i="14"/>
  <c r="F10" i="12"/>
  <c r="H10" i="12"/>
  <c r="J10" i="12"/>
  <c r="M10" i="14"/>
  <c r="I10" i="12"/>
  <c r="F11" i="12"/>
  <c r="H11" i="12"/>
  <c r="I11" i="12"/>
  <c r="J11" i="12"/>
  <c r="M11" i="14"/>
  <c r="F12" i="12"/>
  <c r="H12" i="12"/>
  <c r="I12" i="12"/>
  <c r="J12" i="12"/>
  <c r="M12" i="14"/>
  <c r="F13" i="12"/>
  <c r="H13" i="12"/>
  <c r="I13" i="12"/>
  <c r="J13" i="12"/>
  <c r="M13" i="14"/>
  <c r="F14" i="12"/>
  <c r="H14" i="12"/>
  <c r="J14" i="12"/>
  <c r="M14" i="14"/>
  <c r="I14" i="12"/>
  <c r="F15" i="12"/>
  <c r="H15" i="12"/>
  <c r="I15" i="12"/>
  <c r="J15" i="12"/>
  <c r="M15" i="14"/>
  <c r="F16" i="12"/>
  <c r="H16" i="12"/>
  <c r="I16" i="12"/>
  <c r="J16" i="12"/>
  <c r="M16" i="14"/>
  <c r="F17" i="12"/>
  <c r="H17" i="12"/>
  <c r="I17" i="12"/>
  <c r="J17" i="12"/>
  <c r="M17" i="14"/>
  <c r="F18" i="12"/>
  <c r="H18" i="12"/>
  <c r="J18" i="12"/>
  <c r="M18" i="14"/>
  <c r="I18" i="12"/>
  <c r="F19" i="12"/>
  <c r="H19" i="12"/>
  <c r="I19" i="12"/>
  <c r="J19" i="12"/>
  <c r="M19" i="14"/>
  <c r="F20" i="12"/>
  <c r="H20" i="12"/>
  <c r="I20" i="12"/>
  <c r="J20" i="12"/>
  <c r="M20" i="14"/>
  <c r="F21" i="12"/>
  <c r="H21" i="12"/>
  <c r="I21" i="12"/>
  <c r="J21" i="12"/>
  <c r="M21" i="14"/>
  <c r="F22" i="12"/>
  <c r="H22" i="12"/>
  <c r="J22" i="12"/>
  <c r="M22" i="14"/>
  <c r="I22" i="12"/>
  <c r="F23" i="12"/>
  <c r="H23" i="12"/>
  <c r="I23" i="12"/>
  <c r="J23" i="12"/>
  <c r="M23" i="14"/>
  <c r="F24" i="12"/>
  <c r="H24" i="12"/>
  <c r="I24" i="12"/>
  <c r="J24" i="12"/>
  <c r="M24" i="14"/>
  <c r="F25" i="12"/>
  <c r="H25" i="12"/>
  <c r="I25" i="12"/>
  <c r="J25" i="12"/>
  <c r="M25" i="14"/>
  <c r="F26" i="12"/>
  <c r="H26" i="12"/>
  <c r="J26" i="12"/>
  <c r="M26" i="14"/>
  <c r="I26" i="12"/>
  <c r="F27" i="12"/>
  <c r="H27" i="12"/>
  <c r="I27" i="12"/>
  <c r="J27" i="12"/>
  <c r="M27" i="14"/>
  <c r="F28" i="12"/>
  <c r="H28" i="12"/>
  <c r="I28" i="12"/>
  <c r="J28" i="12"/>
  <c r="M28" i="14"/>
  <c r="F29" i="12"/>
  <c r="H29" i="12"/>
  <c r="I29" i="12"/>
  <c r="J29" i="12"/>
  <c r="M29" i="14"/>
  <c r="F30" i="12"/>
  <c r="H30" i="12"/>
  <c r="J30" i="12"/>
  <c r="M30" i="14"/>
  <c r="I30" i="12"/>
  <c r="F31" i="12"/>
  <c r="H31" i="12"/>
  <c r="I31" i="12"/>
  <c r="J31" i="12"/>
  <c r="M31" i="14"/>
  <c r="F32" i="12"/>
  <c r="H32" i="12"/>
  <c r="I32" i="12"/>
  <c r="J32" i="12"/>
  <c r="M32" i="14"/>
  <c r="F33" i="12"/>
  <c r="H33" i="12"/>
  <c r="I33" i="12"/>
  <c r="J33" i="12"/>
  <c r="M33" i="14"/>
  <c r="F34" i="12"/>
  <c r="H34" i="12"/>
  <c r="J34" i="12"/>
  <c r="M34" i="14"/>
  <c r="I34" i="12"/>
  <c r="F35" i="12"/>
  <c r="H35" i="12"/>
  <c r="I35" i="12"/>
  <c r="J35" i="12"/>
  <c r="M35" i="14"/>
  <c r="F36" i="12"/>
  <c r="H36" i="12"/>
  <c r="I36" i="12"/>
  <c r="J36" i="12"/>
  <c r="M36" i="14"/>
  <c r="F37" i="12"/>
  <c r="H37" i="12"/>
  <c r="I37" i="12"/>
  <c r="J37" i="12"/>
  <c r="M37" i="14"/>
  <c r="F38" i="12"/>
  <c r="H38" i="12"/>
  <c r="J38" i="12"/>
  <c r="M38" i="14"/>
  <c r="I38" i="12"/>
  <c r="F39" i="12"/>
  <c r="H39" i="12"/>
  <c r="I39" i="12"/>
  <c r="J39" i="12"/>
  <c r="M39" i="14"/>
  <c r="F40" i="12"/>
  <c r="H40" i="12"/>
  <c r="I40" i="12"/>
  <c r="J40" i="12"/>
  <c r="M40" i="14"/>
  <c r="F41" i="12"/>
  <c r="H41" i="12"/>
  <c r="I41" i="12"/>
  <c r="J41" i="12"/>
  <c r="M41" i="14"/>
  <c r="F42" i="12"/>
  <c r="H42" i="12"/>
  <c r="J42" i="12"/>
  <c r="M42" i="14"/>
  <c r="I42" i="12"/>
  <c r="P42" i="12"/>
  <c r="T42" i="12"/>
  <c r="F43" i="12"/>
  <c r="H43" i="12"/>
  <c r="I43" i="12"/>
  <c r="J43" i="12"/>
  <c r="M43" i="14"/>
  <c r="P43" i="12"/>
  <c r="T43" i="12"/>
  <c r="F4" i="13"/>
  <c r="H4" i="13"/>
  <c r="I4" i="13"/>
  <c r="J4" i="13"/>
  <c r="N4" i="14"/>
  <c r="F5" i="13"/>
  <c r="H5" i="13"/>
  <c r="I5" i="13"/>
  <c r="J5" i="13"/>
  <c r="N5" i="14"/>
  <c r="F6" i="13"/>
  <c r="H6" i="13"/>
  <c r="J6" i="13"/>
  <c r="N6" i="14"/>
  <c r="I6" i="13"/>
  <c r="F7" i="13"/>
  <c r="H7" i="13"/>
  <c r="I7" i="13"/>
  <c r="J7" i="13"/>
  <c r="N7" i="14"/>
  <c r="F8" i="13"/>
  <c r="H8" i="13"/>
  <c r="I8" i="13"/>
  <c r="J8" i="13"/>
  <c r="N8" i="14"/>
  <c r="F9" i="13"/>
  <c r="H9" i="13"/>
  <c r="I9" i="13"/>
  <c r="J9" i="13"/>
  <c r="N9" i="14"/>
  <c r="F10" i="13"/>
  <c r="H10" i="13"/>
  <c r="J10" i="13"/>
  <c r="N10" i="14"/>
  <c r="I10" i="13"/>
  <c r="F11" i="13"/>
  <c r="H11" i="13"/>
  <c r="I11" i="13"/>
  <c r="J11" i="13"/>
  <c r="N11" i="14"/>
  <c r="F12" i="13"/>
  <c r="H12" i="13"/>
  <c r="I12" i="13"/>
  <c r="J12" i="13"/>
  <c r="N12" i="14"/>
  <c r="F13" i="13"/>
  <c r="H13" i="13"/>
  <c r="I13" i="13"/>
  <c r="J13" i="13"/>
  <c r="N13" i="14"/>
  <c r="F14" i="13"/>
  <c r="H14" i="13"/>
  <c r="J14" i="13"/>
  <c r="N14" i="14"/>
  <c r="I14" i="13"/>
  <c r="F15" i="13"/>
  <c r="H15" i="13"/>
  <c r="I15" i="13"/>
  <c r="J15" i="13"/>
  <c r="N15" i="14"/>
  <c r="F16" i="13"/>
  <c r="H16" i="13"/>
  <c r="I16" i="13"/>
  <c r="J16" i="13"/>
  <c r="N16" i="14"/>
  <c r="F17" i="13"/>
  <c r="H17" i="13"/>
  <c r="I17" i="13"/>
  <c r="J17" i="13"/>
  <c r="N17" i="14"/>
  <c r="F18" i="13"/>
  <c r="H18" i="13"/>
  <c r="J18" i="13"/>
  <c r="N18" i="14"/>
  <c r="I18" i="13"/>
  <c r="F19" i="13"/>
  <c r="H19" i="13"/>
  <c r="I19" i="13"/>
  <c r="J19" i="13"/>
  <c r="N19" i="14"/>
  <c r="F20" i="13"/>
  <c r="H20" i="13"/>
  <c r="I20" i="13"/>
  <c r="J20" i="13"/>
  <c r="N20" i="14"/>
  <c r="F21" i="13"/>
  <c r="H21" i="13"/>
  <c r="I21" i="13"/>
  <c r="J21" i="13"/>
  <c r="N21" i="14"/>
  <c r="F22" i="13"/>
  <c r="H22" i="13"/>
  <c r="J22" i="13"/>
  <c r="N22" i="14"/>
  <c r="I22" i="13"/>
  <c r="F23" i="13"/>
  <c r="H23" i="13"/>
  <c r="I23" i="13"/>
  <c r="J23" i="13"/>
  <c r="N23" i="14"/>
  <c r="F24" i="13"/>
  <c r="H24" i="13"/>
  <c r="I24" i="13"/>
  <c r="J24" i="13"/>
  <c r="N24" i="14"/>
  <c r="F25" i="13"/>
  <c r="H25" i="13"/>
  <c r="I25" i="13"/>
  <c r="J25" i="13"/>
  <c r="N25" i="14"/>
  <c r="F26" i="13"/>
  <c r="H26" i="13"/>
  <c r="J26" i="13"/>
  <c r="N26" i="14"/>
  <c r="I26" i="13"/>
  <c r="F27" i="13"/>
  <c r="H27" i="13"/>
  <c r="I27" i="13"/>
  <c r="J27" i="13"/>
  <c r="N27" i="14"/>
  <c r="F28" i="13"/>
  <c r="H28" i="13"/>
  <c r="I28" i="13"/>
  <c r="J28" i="13"/>
  <c r="N28" i="14"/>
  <c r="F29" i="13"/>
  <c r="H29" i="13"/>
  <c r="I29" i="13"/>
  <c r="J29" i="13"/>
  <c r="N29" i="14"/>
  <c r="F30" i="13"/>
  <c r="H30" i="13"/>
  <c r="J30" i="13"/>
  <c r="N30" i="14"/>
  <c r="I30" i="13"/>
  <c r="F31" i="13"/>
  <c r="H31" i="13"/>
  <c r="I31" i="13"/>
  <c r="J31" i="13"/>
  <c r="N31" i="14"/>
  <c r="F32" i="13"/>
  <c r="H32" i="13"/>
  <c r="I32" i="13"/>
  <c r="J32" i="13"/>
  <c r="N32" i="14"/>
  <c r="F33" i="13"/>
  <c r="H33" i="13"/>
  <c r="I33" i="13"/>
  <c r="J33" i="13"/>
  <c r="N33" i="14"/>
  <c r="F34" i="13"/>
  <c r="H34" i="13"/>
  <c r="J34" i="13"/>
  <c r="N34" i="14"/>
  <c r="I34" i="13"/>
  <c r="F35" i="13"/>
  <c r="H35" i="13"/>
  <c r="I35" i="13"/>
  <c r="J35" i="13"/>
  <c r="N35" i="14"/>
  <c r="F36" i="13"/>
  <c r="H36" i="13"/>
  <c r="I36" i="13"/>
  <c r="J36" i="13"/>
  <c r="N36" i="14"/>
  <c r="F37" i="13"/>
  <c r="H37" i="13"/>
  <c r="I37" i="13"/>
  <c r="J37" i="13"/>
  <c r="N37" i="14"/>
  <c r="F38" i="13"/>
  <c r="H38" i="13"/>
  <c r="J38" i="13"/>
  <c r="N38" i="14"/>
  <c r="I38" i="13"/>
  <c r="F39" i="13"/>
  <c r="H39" i="13"/>
  <c r="I39" i="13"/>
  <c r="J39" i="13"/>
  <c r="N39" i="14"/>
  <c r="F40" i="13"/>
  <c r="H40" i="13"/>
  <c r="I40" i="13"/>
  <c r="J40" i="13"/>
  <c r="N40" i="14"/>
  <c r="F41" i="13"/>
  <c r="H41" i="13"/>
  <c r="I41" i="13"/>
  <c r="J41" i="13"/>
  <c r="N41" i="14"/>
  <c r="F42" i="13"/>
  <c r="H42" i="13"/>
  <c r="J42" i="13"/>
  <c r="N42" i="14"/>
  <c r="I42" i="13"/>
  <c r="P42" i="13"/>
  <c r="T42" i="13"/>
  <c r="F43" i="13"/>
  <c r="H43" i="13"/>
  <c r="I43" i="13"/>
  <c r="J43" i="13"/>
  <c r="N43" i="14"/>
  <c r="P43" i="13"/>
  <c r="T43" i="13"/>
  <c r="J4" i="10"/>
  <c r="K4" i="14"/>
  <c r="J19" i="9"/>
  <c r="J19" i="14"/>
  <c r="J15" i="9"/>
  <c r="J15" i="14"/>
  <c r="H15" i="10"/>
  <c r="J15" i="10"/>
  <c r="K15" i="14"/>
  <c r="H30" i="9"/>
  <c r="J30" i="9"/>
  <c r="J30" i="14"/>
  <c r="J30" i="8"/>
  <c r="I30" i="14"/>
  <c r="J27" i="8"/>
  <c r="I27" i="14"/>
  <c r="H27" i="9"/>
  <c r="J27" i="9"/>
  <c r="J27" i="14"/>
  <c r="J20" i="10"/>
  <c r="K20" i="14"/>
  <c r="J28" i="8"/>
  <c r="I28" i="14"/>
  <c r="H28" i="9"/>
  <c r="J18" i="9"/>
  <c r="J18" i="14"/>
  <c r="H18" i="10"/>
  <c r="J18" i="10"/>
  <c r="K18" i="14"/>
  <c r="K19" i="7"/>
  <c r="K19" i="8"/>
  <c r="K19" i="9"/>
  <c r="K19" i="10"/>
  <c r="K19" i="11"/>
  <c r="K19" i="12"/>
  <c r="K19" i="13"/>
  <c r="O19" i="14"/>
  <c r="J18" i="6"/>
  <c r="G18" i="14"/>
  <c r="H18" i="7"/>
  <c r="J18" i="7"/>
  <c r="H18" i="14"/>
  <c r="J14" i="6"/>
  <c r="G14" i="14"/>
  <c r="H14" i="7"/>
  <c r="K11" i="7"/>
  <c r="K11" i="8"/>
  <c r="J10" i="6"/>
  <c r="G10" i="14"/>
  <c r="H10" i="7"/>
  <c r="J6" i="6"/>
  <c r="G6" i="14"/>
  <c r="H6" i="7"/>
  <c r="J6" i="7"/>
  <c r="H6" i="14"/>
  <c r="H42" i="6"/>
  <c r="J42" i="4"/>
  <c r="E42" i="14"/>
  <c r="H15" i="5"/>
  <c r="J15" i="5"/>
  <c r="F15" i="14"/>
  <c r="H10" i="5"/>
  <c r="J10" i="5"/>
  <c r="F10" i="14"/>
  <c r="J10" i="4"/>
  <c r="E10" i="14"/>
  <c r="H42" i="4"/>
  <c r="J42" i="3"/>
  <c r="D42" i="14"/>
  <c r="H26" i="4"/>
  <c r="J26" i="3"/>
  <c r="D26" i="14"/>
  <c r="H10" i="4"/>
  <c r="J10" i="3"/>
  <c r="D10" i="14"/>
  <c r="H16" i="3"/>
  <c r="J16" i="3"/>
  <c r="D16" i="14"/>
  <c r="K10" i="3"/>
  <c r="J9" i="2"/>
  <c r="H9" i="3"/>
  <c r="J9" i="3"/>
  <c r="D9" i="14"/>
  <c r="J28" i="9"/>
  <c r="J28" i="14"/>
  <c r="J24" i="8"/>
  <c r="I24" i="14"/>
  <c r="H9" i="7"/>
  <c r="J9" i="7"/>
  <c r="H9" i="14"/>
  <c r="H10" i="6"/>
  <c r="H42" i="5"/>
  <c r="J42" i="5"/>
  <c r="F42" i="14"/>
  <c r="K42" i="3"/>
  <c r="J41" i="2"/>
  <c r="H41" i="3"/>
  <c r="J41" i="3"/>
  <c r="D41" i="14"/>
  <c r="J24" i="2"/>
  <c r="C24" i="14"/>
  <c r="K18" i="3"/>
  <c r="K18" i="4"/>
  <c r="K18" i="5"/>
  <c r="K18" i="6"/>
  <c r="J17" i="2"/>
  <c r="H17" i="3"/>
  <c r="J17" i="3"/>
  <c r="D17" i="14"/>
  <c r="J24" i="9"/>
  <c r="J24" i="14"/>
  <c r="H12" i="9"/>
  <c r="J12" i="9"/>
  <c r="J12" i="14"/>
  <c r="H11" i="9"/>
  <c r="J11" i="9"/>
  <c r="J11" i="14"/>
  <c r="J8" i="9"/>
  <c r="J8" i="14"/>
  <c r="H40" i="8"/>
  <c r="J40" i="8"/>
  <c r="I40" i="14"/>
  <c r="H39" i="8"/>
  <c r="J39" i="8"/>
  <c r="I39" i="14"/>
  <c r="J36" i="8"/>
  <c r="I36" i="14"/>
  <c r="H24" i="8"/>
  <c r="H23" i="8"/>
  <c r="J23" i="8"/>
  <c r="I23" i="14"/>
  <c r="J20" i="8"/>
  <c r="I20" i="14"/>
  <c r="J18" i="8"/>
  <c r="I18" i="14"/>
  <c r="H8" i="8"/>
  <c r="J8" i="8"/>
  <c r="I8" i="14"/>
  <c r="H7" i="8"/>
  <c r="J7" i="8"/>
  <c r="I7" i="14"/>
  <c r="J4" i="8"/>
  <c r="I4" i="14"/>
  <c r="J32" i="7"/>
  <c r="H32" i="14"/>
  <c r="J30" i="7"/>
  <c r="H30" i="14"/>
  <c r="H21" i="7"/>
  <c r="J21" i="7"/>
  <c r="H21" i="14"/>
  <c r="J16" i="7"/>
  <c r="H16" i="14"/>
  <c r="J14" i="7"/>
  <c r="H14" i="14"/>
  <c r="H5" i="7"/>
  <c r="J5" i="7"/>
  <c r="H5" i="14"/>
  <c r="J42" i="6"/>
  <c r="G42" i="14"/>
  <c r="J38" i="6"/>
  <c r="G38" i="14"/>
  <c r="J34" i="6"/>
  <c r="G34" i="14"/>
  <c r="J30" i="6"/>
  <c r="G30" i="14"/>
  <c r="J27" i="6"/>
  <c r="G27" i="14"/>
  <c r="H15" i="6"/>
  <c r="J15" i="6"/>
  <c r="G15" i="14"/>
  <c r="J26" i="5"/>
  <c r="F26" i="14"/>
  <c r="H26" i="6"/>
  <c r="J26" i="6"/>
  <c r="G26" i="14"/>
  <c r="J8" i="5"/>
  <c r="F8" i="14"/>
  <c r="J40" i="4"/>
  <c r="E40" i="14"/>
  <c r="J31" i="4"/>
  <c r="E31" i="14"/>
  <c r="H31" i="5"/>
  <c r="J31" i="5"/>
  <c r="F31" i="14"/>
  <c r="H26" i="5"/>
  <c r="J26" i="4"/>
  <c r="E26" i="14"/>
  <c r="J14" i="4"/>
  <c r="E14" i="14"/>
  <c r="J31" i="3"/>
  <c r="D31" i="14"/>
  <c r="H31" i="4"/>
  <c r="J15" i="3"/>
  <c r="D15" i="14"/>
  <c r="H15" i="4"/>
  <c r="J15" i="4"/>
  <c r="E15" i="14"/>
  <c r="J32" i="2"/>
  <c r="C32" i="14"/>
  <c r="H32" i="3"/>
  <c r="J32" i="3"/>
  <c r="D32" i="14"/>
  <c r="K27" i="3"/>
  <c r="J25" i="2"/>
  <c r="H25" i="3"/>
  <c r="J25" i="3"/>
  <c r="D25" i="14"/>
  <c r="J20" i="9"/>
  <c r="J20" i="14"/>
  <c r="J4" i="9"/>
  <c r="J4" i="14"/>
  <c r="J32" i="8"/>
  <c r="I32" i="14"/>
  <c r="J16" i="8"/>
  <c r="I16" i="14"/>
  <c r="J14" i="8"/>
  <c r="I14" i="14"/>
  <c r="J42" i="7"/>
  <c r="H42" i="14"/>
  <c r="J28" i="7"/>
  <c r="H28" i="14"/>
  <c r="J26" i="7"/>
  <c r="H26" i="14"/>
  <c r="H17" i="7"/>
  <c r="J17" i="7"/>
  <c r="H17" i="14"/>
  <c r="J12" i="7"/>
  <c r="H12" i="14"/>
  <c r="J10" i="7"/>
  <c r="H10" i="14"/>
  <c r="J39" i="6"/>
  <c r="G39" i="14"/>
  <c r="J35" i="6"/>
  <c r="G35" i="14"/>
  <c r="J31" i="6"/>
  <c r="G31" i="14"/>
  <c r="J27" i="5"/>
  <c r="F27" i="14"/>
  <c r="J27" i="4"/>
  <c r="E27" i="14"/>
  <c r="H40" i="3"/>
  <c r="J40" i="3"/>
  <c r="D40" i="14"/>
  <c r="K34" i="3"/>
  <c r="K34" i="4"/>
  <c r="K34" i="5"/>
  <c r="K34" i="6"/>
  <c r="K34" i="7"/>
  <c r="K34" i="8"/>
  <c r="K34" i="9"/>
  <c r="K34" i="10"/>
  <c r="K34" i="11"/>
  <c r="K34" i="12"/>
  <c r="K34" i="13"/>
  <c r="O34" i="14"/>
  <c r="J33" i="2"/>
  <c r="H33" i="3"/>
  <c r="J33" i="3"/>
  <c r="D33" i="14"/>
  <c r="H8" i="3"/>
  <c r="J8" i="3"/>
  <c r="D8" i="14"/>
  <c r="B40" i="14"/>
  <c r="H40" i="2"/>
  <c r="J40" i="2"/>
  <c r="H36" i="2"/>
  <c r="J36" i="2"/>
  <c r="C36" i="14"/>
  <c r="B36" i="14"/>
  <c r="H32" i="2"/>
  <c r="B32" i="14"/>
  <c r="B28" i="14"/>
  <c r="H28" i="2"/>
  <c r="J28" i="2"/>
  <c r="C28" i="14"/>
  <c r="B24" i="14"/>
  <c r="H24" i="2"/>
  <c r="B20" i="14"/>
  <c r="K20" i="2"/>
  <c r="K20" i="3"/>
  <c r="K20" i="4"/>
  <c r="K20" i="5"/>
  <c r="K20" i="6"/>
  <c r="K20" i="7"/>
  <c r="K20" i="8"/>
  <c r="K20" i="9"/>
  <c r="K20" i="10"/>
  <c r="K20" i="11"/>
  <c r="K20" i="12"/>
  <c r="K20" i="13"/>
  <c r="O20" i="14"/>
  <c r="H20" i="2"/>
  <c r="J20" i="2"/>
  <c r="C20" i="14"/>
  <c r="B16" i="14"/>
  <c r="H16" i="2"/>
  <c r="J16" i="2"/>
  <c r="B12" i="14"/>
  <c r="H12" i="2"/>
  <c r="J12" i="2"/>
  <c r="C12" i="14"/>
  <c r="B8" i="14"/>
  <c r="H8" i="2"/>
  <c r="J8" i="2"/>
  <c r="B4" i="14"/>
  <c r="K4" i="2"/>
  <c r="K4" i="3"/>
  <c r="K4" i="4"/>
  <c r="K4" i="5"/>
  <c r="K4" i="6"/>
  <c r="K4" i="7"/>
  <c r="K4" i="8"/>
  <c r="K4" i="9"/>
  <c r="K4" i="10"/>
  <c r="K4" i="11"/>
  <c r="K4" i="12"/>
  <c r="K4" i="13"/>
  <c r="O4" i="14"/>
  <c r="H4" i="2"/>
  <c r="J4" i="2"/>
  <c r="C4" i="14"/>
  <c r="H43" i="2"/>
  <c r="J43" i="2"/>
  <c r="B43" i="14"/>
  <c r="H39" i="2"/>
  <c r="J39" i="2"/>
  <c r="C39" i="14"/>
  <c r="B39" i="14"/>
  <c r="B35" i="14"/>
  <c r="H35" i="2"/>
  <c r="J35" i="2"/>
  <c r="B31" i="14"/>
  <c r="H31" i="2"/>
  <c r="J31" i="2"/>
  <c r="C31" i="14"/>
  <c r="B27" i="14"/>
  <c r="B23" i="14"/>
  <c r="B19" i="14"/>
  <c r="B15" i="14"/>
  <c r="B11" i="14"/>
  <c r="B7" i="14"/>
  <c r="K39" i="2"/>
  <c r="J37" i="2"/>
  <c r="H37" i="3"/>
  <c r="J37" i="3"/>
  <c r="D37" i="14"/>
  <c r="K31" i="2"/>
  <c r="J29" i="2"/>
  <c r="H29" i="3"/>
  <c r="J29" i="3"/>
  <c r="D29" i="14"/>
  <c r="K23" i="2"/>
  <c r="J21" i="2"/>
  <c r="H21" i="3"/>
  <c r="J21" i="3"/>
  <c r="D21" i="14"/>
  <c r="K15" i="2"/>
  <c r="K15" i="3"/>
  <c r="J13" i="2"/>
  <c r="H13" i="3"/>
  <c r="J13" i="3"/>
  <c r="D13" i="14"/>
  <c r="K7" i="2"/>
  <c r="K7" i="3"/>
  <c r="K7" i="4"/>
  <c r="K7" i="5"/>
  <c r="K7" i="6"/>
  <c r="K7" i="7"/>
  <c r="K7" i="8"/>
  <c r="K7" i="9"/>
  <c r="K7" i="10"/>
  <c r="K7" i="11"/>
  <c r="K7" i="12"/>
  <c r="K7" i="13"/>
  <c r="O7" i="14"/>
  <c r="J5" i="2"/>
  <c r="H5" i="3"/>
  <c r="J5" i="3"/>
  <c r="D5" i="14"/>
  <c r="J36" i="5"/>
  <c r="F36" i="14"/>
  <c r="J23" i="5"/>
  <c r="F23" i="14"/>
  <c r="J20" i="5"/>
  <c r="F20" i="14"/>
  <c r="J7" i="5"/>
  <c r="F7" i="14"/>
  <c r="J4" i="5"/>
  <c r="F4" i="14"/>
  <c r="J39" i="4"/>
  <c r="E39" i="14"/>
  <c r="J36" i="4"/>
  <c r="E36" i="14"/>
  <c r="J23" i="4"/>
  <c r="E23" i="14"/>
  <c r="J7" i="4"/>
  <c r="E7" i="14"/>
  <c r="J39" i="3"/>
  <c r="D39" i="14"/>
  <c r="J23" i="3"/>
  <c r="D23" i="14"/>
  <c r="J7" i="3"/>
  <c r="D7" i="14"/>
  <c r="J4" i="3"/>
  <c r="D4" i="14"/>
  <c r="J38" i="2"/>
  <c r="J30" i="2"/>
  <c r="J22" i="2"/>
  <c r="J14" i="2"/>
  <c r="J6" i="2"/>
  <c r="C8" i="14"/>
  <c r="K8" i="2"/>
  <c r="K8" i="3"/>
  <c r="K8" i="4"/>
  <c r="K8" i="5"/>
  <c r="K8" i="6"/>
  <c r="K8" i="7"/>
  <c r="K8" i="8"/>
  <c r="K8" i="9"/>
  <c r="K8" i="10"/>
  <c r="K8" i="11"/>
  <c r="K8" i="12"/>
  <c r="K8" i="13"/>
  <c r="O8" i="14"/>
  <c r="C16" i="14"/>
  <c r="K16" i="2"/>
  <c r="K16" i="3"/>
  <c r="K16" i="4"/>
  <c r="K16" i="5"/>
  <c r="K16" i="6"/>
  <c r="K16" i="7"/>
  <c r="K16" i="8"/>
  <c r="K16" i="9"/>
  <c r="K16" i="10"/>
  <c r="K16" i="11"/>
  <c r="K16" i="12"/>
  <c r="K16" i="13"/>
  <c r="O16" i="14"/>
  <c r="C40" i="14"/>
  <c r="K40" i="2"/>
  <c r="K40" i="3"/>
  <c r="K40" i="4"/>
  <c r="K40" i="5"/>
  <c r="K40" i="6"/>
  <c r="K40" i="7"/>
  <c r="K40" i="8"/>
  <c r="K40" i="9"/>
  <c r="K40" i="10"/>
  <c r="K40" i="11"/>
  <c r="K40" i="12"/>
  <c r="K40" i="13"/>
  <c r="O40" i="14"/>
  <c r="C33" i="14"/>
  <c r="K33" i="2"/>
  <c r="K33" i="3"/>
  <c r="K33" i="4"/>
  <c r="K33" i="5"/>
  <c r="K33" i="6"/>
  <c r="K33" i="7"/>
  <c r="K33" i="8"/>
  <c r="K33" i="9"/>
  <c r="K33" i="10"/>
  <c r="K33" i="11"/>
  <c r="K33" i="12"/>
  <c r="K33" i="13"/>
  <c r="O33" i="14"/>
  <c r="C21" i="14"/>
  <c r="K21" i="2"/>
  <c r="K21" i="3"/>
  <c r="K21" i="4"/>
  <c r="K21" i="5"/>
  <c r="K21" i="6"/>
  <c r="K21" i="7"/>
  <c r="K21" i="8"/>
  <c r="K21" i="9"/>
  <c r="K21" i="10"/>
  <c r="K21" i="11"/>
  <c r="K21" i="12"/>
  <c r="K21" i="13"/>
  <c r="O21" i="14"/>
  <c r="K31" i="3"/>
  <c r="K31" i="4"/>
  <c r="K31" i="5"/>
  <c r="K31" i="6"/>
  <c r="K31" i="7"/>
  <c r="K31" i="8"/>
  <c r="K31" i="9"/>
  <c r="K31" i="10"/>
  <c r="K31" i="11"/>
  <c r="K31" i="12"/>
  <c r="K31" i="13"/>
  <c r="O31" i="14"/>
  <c r="C35" i="14"/>
  <c r="K35" i="2"/>
  <c r="K35" i="3"/>
  <c r="K35" i="4"/>
  <c r="K35" i="5"/>
  <c r="K35" i="6"/>
  <c r="K35" i="7"/>
  <c r="K35" i="8"/>
  <c r="K35" i="9"/>
  <c r="K35" i="10"/>
  <c r="K35" i="11"/>
  <c r="K35" i="12"/>
  <c r="K35" i="13"/>
  <c r="O35" i="14"/>
  <c r="K36" i="2"/>
  <c r="K36" i="3"/>
  <c r="K36" i="4"/>
  <c r="K36" i="5"/>
  <c r="K36" i="6"/>
  <c r="K36" i="7"/>
  <c r="K36" i="8"/>
  <c r="K36" i="9"/>
  <c r="K36" i="10"/>
  <c r="K36" i="11"/>
  <c r="K36" i="12"/>
  <c r="K36" i="13"/>
  <c r="O36" i="14"/>
  <c r="K26" i="3"/>
  <c r="K26" i="4"/>
  <c r="K26" i="5"/>
  <c r="K26" i="6"/>
  <c r="K26" i="7"/>
  <c r="K26" i="8"/>
  <c r="K26" i="9"/>
  <c r="K26" i="10"/>
  <c r="K26" i="11"/>
  <c r="K26" i="12"/>
  <c r="K26" i="13"/>
  <c r="O26" i="14"/>
  <c r="C9" i="14"/>
  <c r="K9" i="2"/>
  <c r="K9" i="3"/>
  <c r="K9" i="4"/>
  <c r="K9" i="5"/>
  <c r="K9" i="6"/>
  <c r="K9" i="7"/>
  <c r="K9" i="8"/>
  <c r="K9" i="9"/>
  <c r="K9" i="10"/>
  <c r="K9" i="11"/>
  <c r="K9" i="12"/>
  <c r="K9" i="13"/>
  <c r="O9" i="14"/>
  <c r="K11" i="9"/>
  <c r="K11" i="10"/>
  <c r="K11" i="11"/>
  <c r="K11" i="12"/>
  <c r="K11" i="13"/>
  <c r="O11" i="14"/>
  <c r="C25" i="14"/>
  <c r="K25" i="2"/>
  <c r="K25" i="3"/>
  <c r="K25" i="4"/>
  <c r="K25" i="5"/>
  <c r="K25" i="6"/>
  <c r="K25" i="7"/>
  <c r="K25" i="8"/>
  <c r="K25" i="9"/>
  <c r="K25" i="10"/>
  <c r="K25" i="11"/>
  <c r="K25" i="12"/>
  <c r="K25" i="13"/>
  <c r="O25" i="14"/>
  <c r="C22" i="14"/>
  <c r="K22" i="2"/>
  <c r="K22" i="3"/>
  <c r="K22" i="4"/>
  <c r="K22" i="5"/>
  <c r="K22" i="6"/>
  <c r="K22" i="7"/>
  <c r="K22" i="8"/>
  <c r="K22" i="9"/>
  <c r="K22" i="10"/>
  <c r="K22" i="11"/>
  <c r="K22" i="12"/>
  <c r="K22" i="13"/>
  <c r="O22" i="14"/>
  <c r="C13" i="14"/>
  <c r="K13" i="2"/>
  <c r="K13" i="3"/>
  <c r="K13" i="4"/>
  <c r="K13" i="5"/>
  <c r="K13" i="6"/>
  <c r="K13" i="7"/>
  <c r="K13" i="8"/>
  <c r="K13" i="9"/>
  <c r="K13" i="10"/>
  <c r="K13" i="11"/>
  <c r="K13" i="12"/>
  <c r="K13" i="13"/>
  <c r="O13" i="14"/>
  <c r="K23" i="3"/>
  <c r="K23" i="4"/>
  <c r="K23" i="5"/>
  <c r="K23" i="6"/>
  <c r="K23" i="7"/>
  <c r="K23" i="8"/>
  <c r="K23" i="9"/>
  <c r="K23" i="10"/>
  <c r="K23" i="11"/>
  <c r="K23" i="12"/>
  <c r="K23" i="13"/>
  <c r="O23" i="14"/>
  <c r="C43" i="14"/>
  <c r="K43" i="2"/>
  <c r="K43" i="3"/>
  <c r="K43" i="4"/>
  <c r="K43" i="5"/>
  <c r="K43" i="6"/>
  <c r="K43" i="7"/>
  <c r="K43" i="8"/>
  <c r="K43" i="9"/>
  <c r="K43" i="10"/>
  <c r="K43" i="11"/>
  <c r="K43" i="12"/>
  <c r="K43" i="13"/>
  <c r="O43" i="14"/>
  <c r="K12" i="2"/>
  <c r="K12" i="3"/>
  <c r="K12" i="4"/>
  <c r="K12" i="5"/>
  <c r="K12" i="6"/>
  <c r="K12" i="7"/>
  <c r="K12" i="8"/>
  <c r="K12" i="9"/>
  <c r="K12" i="10"/>
  <c r="K12" i="11"/>
  <c r="K12" i="12"/>
  <c r="K12" i="13"/>
  <c r="O12" i="14"/>
  <c r="K28" i="2"/>
  <c r="K28" i="3"/>
  <c r="K28" i="4"/>
  <c r="K28" i="5"/>
  <c r="K28" i="6"/>
  <c r="K28" i="7"/>
  <c r="K28" i="8"/>
  <c r="K28" i="9"/>
  <c r="K28" i="10"/>
  <c r="K28" i="11"/>
  <c r="K28" i="12"/>
  <c r="K28" i="13"/>
  <c r="O28" i="14"/>
  <c r="K32" i="2"/>
  <c r="K32" i="3"/>
  <c r="K32" i="4"/>
  <c r="K32" i="5"/>
  <c r="K32" i="6"/>
  <c r="K32" i="7"/>
  <c r="K32" i="8"/>
  <c r="K32" i="9"/>
  <c r="K32" i="10"/>
  <c r="K32" i="11"/>
  <c r="K32" i="12"/>
  <c r="K32" i="13"/>
  <c r="O32" i="14"/>
  <c r="K27" i="4"/>
  <c r="K27" i="5"/>
  <c r="K27" i="6"/>
  <c r="K27" i="7"/>
  <c r="K27" i="8"/>
  <c r="K27" i="9"/>
  <c r="K27" i="10"/>
  <c r="K27" i="11"/>
  <c r="K27" i="12"/>
  <c r="K27" i="13"/>
  <c r="O27" i="14"/>
  <c r="C17" i="14"/>
  <c r="K17" i="2"/>
  <c r="K17" i="3"/>
  <c r="K17" i="4"/>
  <c r="K17" i="5"/>
  <c r="K17" i="6"/>
  <c r="K17" i="7"/>
  <c r="K17" i="8"/>
  <c r="K17" i="9"/>
  <c r="K17" i="10"/>
  <c r="K17" i="11"/>
  <c r="K17" i="12"/>
  <c r="K17" i="13"/>
  <c r="O17" i="14"/>
  <c r="C41" i="14"/>
  <c r="K41" i="2"/>
  <c r="K41" i="3"/>
  <c r="K41" i="4"/>
  <c r="K41" i="5"/>
  <c r="K41" i="6"/>
  <c r="K41" i="7"/>
  <c r="K41" i="8"/>
  <c r="K41" i="9"/>
  <c r="K41" i="10"/>
  <c r="K41" i="11"/>
  <c r="K41" i="12"/>
  <c r="K41" i="13"/>
  <c r="O41" i="14"/>
  <c r="K10" i="4"/>
  <c r="K10" i="5"/>
  <c r="K10" i="6"/>
  <c r="K10" i="7"/>
  <c r="K10" i="8"/>
  <c r="K10" i="9"/>
  <c r="K10" i="10"/>
  <c r="K10" i="11"/>
  <c r="K10" i="12"/>
  <c r="K10" i="13"/>
  <c r="O10" i="14"/>
  <c r="C6" i="14"/>
  <c r="K6" i="2"/>
  <c r="K6" i="3"/>
  <c r="K6" i="4"/>
  <c r="K6" i="5"/>
  <c r="K6" i="6"/>
  <c r="K6" i="7"/>
  <c r="K6" i="8"/>
  <c r="K6" i="9"/>
  <c r="K6" i="10"/>
  <c r="K6" i="11"/>
  <c r="K6" i="12"/>
  <c r="K6" i="13"/>
  <c r="O6" i="14"/>
  <c r="C38" i="14"/>
  <c r="K38" i="2"/>
  <c r="K38" i="3"/>
  <c r="K38" i="4"/>
  <c r="K38" i="5"/>
  <c r="K38" i="6"/>
  <c r="K38" i="7"/>
  <c r="K38" i="8"/>
  <c r="K38" i="9"/>
  <c r="K38" i="10"/>
  <c r="K38" i="11"/>
  <c r="K38" i="12"/>
  <c r="K38" i="13"/>
  <c r="O38" i="14"/>
  <c r="C29" i="14"/>
  <c r="K29" i="2"/>
  <c r="K29" i="3"/>
  <c r="K29" i="4"/>
  <c r="K29" i="5"/>
  <c r="K29" i="6"/>
  <c r="K29" i="7"/>
  <c r="K29" i="8"/>
  <c r="K29" i="9"/>
  <c r="K29" i="10"/>
  <c r="K29" i="11"/>
  <c r="K29" i="12"/>
  <c r="K29" i="13"/>
  <c r="O29" i="14"/>
  <c r="K39" i="3"/>
  <c r="K39" i="4"/>
  <c r="K39" i="5"/>
  <c r="K39" i="6"/>
  <c r="K39" i="7"/>
  <c r="K39" i="8"/>
  <c r="K39" i="9"/>
  <c r="K39" i="10"/>
  <c r="K39" i="11"/>
  <c r="K39" i="12"/>
  <c r="K39" i="13"/>
  <c r="O39" i="14"/>
  <c r="C14" i="14"/>
  <c r="K14" i="2"/>
  <c r="K14" i="3"/>
  <c r="K14" i="4"/>
  <c r="K14" i="5"/>
  <c r="K14" i="6"/>
  <c r="K14" i="7"/>
  <c r="K14" i="8"/>
  <c r="K14" i="9"/>
  <c r="K14" i="10"/>
  <c r="K14" i="11"/>
  <c r="K14" i="12"/>
  <c r="K14" i="13"/>
  <c r="O14" i="14"/>
  <c r="C30" i="14"/>
  <c r="K30" i="2"/>
  <c r="K30" i="3"/>
  <c r="K30" i="4"/>
  <c r="K30" i="5"/>
  <c r="K30" i="6"/>
  <c r="K30" i="7"/>
  <c r="K30" i="8"/>
  <c r="K30" i="9"/>
  <c r="K30" i="10"/>
  <c r="K30" i="11"/>
  <c r="K30" i="12"/>
  <c r="K30" i="13"/>
  <c r="O30" i="14"/>
  <c r="C5" i="14"/>
  <c r="K5" i="2"/>
  <c r="K5" i="3"/>
  <c r="K5" i="4"/>
  <c r="K5" i="5"/>
  <c r="K5" i="6"/>
  <c r="K5" i="7"/>
  <c r="K5" i="8"/>
  <c r="K5" i="9"/>
  <c r="K5" i="10"/>
  <c r="K5" i="11"/>
  <c r="K5" i="12"/>
  <c r="K5" i="13"/>
  <c r="O5" i="14"/>
  <c r="K15" i="4"/>
  <c r="K15" i="5"/>
  <c r="K15" i="6"/>
  <c r="K15" i="7"/>
  <c r="K15" i="8"/>
  <c r="K15" i="9"/>
  <c r="K15" i="10"/>
  <c r="K15" i="11"/>
  <c r="K15" i="12"/>
  <c r="K15" i="13"/>
  <c r="O15" i="14"/>
  <c r="C37" i="14"/>
  <c r="K37" i="2"/>
  <c r="K37" i="3"/>
  <c r="K37" i="4"/>
  <c r="K37" i="5"/>
  <c r="K37" i="6"/>
  <c r="K37" i="7"/>
  <c r="K37" i="8"/>
  <c r="K37" i="9"/>
  <c r="K37" i="10"/>
  <c r="K37" i="11"/>
  <c r="K37" i="12"/>
  <c r="K37" i="13"/>
  <c r="O37" i="14"/>
  <c r="K24" i="2"/>
  <c r="K24" i="3"/>
  <c r="K24" i="4"/>
  <c r="K24" i="5"/>
  <c r="K24" i="6"/>
  <c r="K24" i="7"/>
  <c r="K24" i="8"/>
  <c r="K24" i="9"/>
  <c r="K24" i="10"/>
  <c r="K24" i="11"/>
  <c r="K24" i="12"/>
  <c r="K24" i="13"/>
  <c r="O24" i="14"/>
  <c r="K18" i="7"/>
  <c r="K18" i="8"/>
  <c r="K18" i="9"/>
  <c r="K18" i="10"/>
  <c r="K18" i="11"/>
  <c r="K18" i="12"/>
  <c r="K18" i="13"/>
  <c r="O18" i="14"/>
  <c r="K42" i="4"/>
  <c r="K42" i="5"/>
  <c r="K42" i="6"/>
  <c r="K42" i="7"/>
  <c r="K42" i="8"/>
  <c r="K42" i="9"/>
  <c r="K42" i="10"/>
  <c r="K42" i="11"/>
  <c r="K42" i="12"/>
  <c r="K42" i="13"/>
  <c r="O42" i="14"/>
</calcChain>
</file>

<file path=xl/sharedStrings.xml><?xml version="1.0" encoding="utf-8"?>
<sst xmlns="http://schemas.openxmlformats.org/spreadsheetml/2006/main" count="2291" uniqueCount="572">
  <si>
    <t>LEG A</t>
  </si>
  <si>
    <t>LEG A RESULT SHEET</t>
  </si>
  <si>
    <t>TEAM No.</t>
  </si>
  <si>
    <t>LEG TIME</t>
  </si>
  <si>
    <t>TEAM NAME</t>
  </si>
  <si>
    <t>RUNNER NAME</t>
  </si>
  <si>
    <t>END TIME</t>
  </si>
  <si>
    <t>LEG POS</t>
  </si>
  <si>
    <t>RUNNER</t>
  </si>
  <si>
    <t>CORITANIANS MEN</t>
  </si>
  <si>
    <t>PHIL MAKEPEACE</t>
  </si>
  <si>
    <t>HUNCOTE LADIES</t>
  </si>
  <si>
    <t>JULIE SHEPHERD</t>
  </si>
  <si>
    <t>BEAUMONT MIXED</t>
  </si>
  <si>
    <t>PHIL CRITCHLOWE</t>
  </si>
  <si>
    <t>CHARNWOOD MIXED</t>
  </si>
  <si>
    <t>BEN LACEY</t>
  </si>
  <si>
    <t>LEIC TRI MIXED A</t>
  </si>
  <si>
    <t>TOM WARDMAN</t>
  </si>
  <si>
    <t>ROADHOGGS MEN</t>
  </si>
  <si>
    <t>MAT TOPHAM</t>
  </si>
  <si>
    <t>L'BORO UNI MIXED</t>
  </si>
  <si>
    <t>ANNA SEDDON</t>
  </si>
  <si>
    <t>BARROW MENS A</t>
  </si>
  <si>
    <t>AL COLEMAN</t>
  </si>
  <si>
    <t>HUNCOTE MENS A</t>
  </si>
  <si>
    <t>GRAHAM SLIGHT</t>
  </si>
  <si>
    <t>HINCKLEY MEN</t>
  </si>
  <si>
    <t>ROBERT HALL- MCNAIR</t>
  </si>
  <si>
    <t>HUNCOTE MENS B</t>
  </si>
  <si>
    <t>JOHN HEYWOOD</t>
  </si>
  <si>
    <t>STILTON STRIDERS MIXED</t>
  </si>
  <si>
    <t>DARREN GLOVER</t>
  </si>
  <si>
    <t>WREAKE MENS A</t>
  </si>
  <si>
    <t>JASON WEETMAN</t>
  </si>
  <si>
    <t>LEIC TRI MIXED B</t>
  </si>
  <si>
    <t>JULIAN HOWE</t>
  </si>
  <si>
    <t>WEST END MIXED A</t>
  </si>
  <si>
    <t>FREDERICK BANDA</t>
  </si>
  <si>
    <t>WIGSTON PHOENIX MIXED</t>
  </si>
  <si>
    <t>ROBERT GREGORY</t>
  </si>
  <si>
    <t>WEST END MIXED B</t>
  </si>
  <si>
    <t>PHIL CUSWELL</t>
  </si>
  <si>
    <t>BIRSTALL MEN</t>
  </si>
  <si>
    <t>STEVE POWELL</t>
  </si>
  <si>
    <t>WEST END MIXED C</t>
  </si>
  <si>
    <t>DALE GILLIBRAND</t>
  </si>
  <si>
    <t>DESFORD MEN</t>
  </si>
  <si>
    <t>NEIL AKLAND</t>
  </si>
  <si>
    <t>HINCKLEY LADIES</t>
  </si>
  <si>
    <t>SARAH MCSHARRY</t>
  </si>
  <si>
    <t>HARBOROUGH MEN</t>
  </si>
  <si>
    <t>DAVE WADDINGTON</t>
  </si>
  <si>
    <t>HINCKLEY MIXED</t>
  </si>
  <si>
    <t>ANDY LAUDER</t>
  </si>
  <si>
    <t>SHEPSHED MENS A</t>
  </si>
  <si>
    <t>JAKE SMITH</t>
  </si>
  <si>
    <t>WREAKE MENS B</t>
  </si>
  <si>
    <t>ANDY STEEL</t>
  </si>
  <si>
    <t>BARROW LADIES</t>
  </si>
  <si>
    <t>MONIQUE RAAIJMAKERS</t>
  </si>
  <si>
    <t>WREAKE LADIES A</t>
  </si>
  <si>
    <t>ABI ARTHUR</t>
  </si>
  <si>
    <t>WREAKE LADIES B</t>
  </si>
  <si>
    <t>JENNY SMITH</t>
  </si>
  <si>
    <t>LEICESTER TRI MEN</t>
  </si>
  <si>
    <t>PAUL PEARCE</t>
  </si>
  <si>
    <t>SHEPSHED MENS B</t>
  </si>
  <si>
    <t>JEZ ALLARD</t>
  </si>
  <si>
    <t>FLECKNEY &amp; KIB MIXED</t>
  </si>
  <si>
    <t>RACHAEL CAMPBELL</t>
  </si>
  <si>
    <t>DESFORD ODDS &amp; SODS</t>
  </si>
  <si>
    <t>STEVE HUMBER</t>
  </si>
  <si>
    <t>HARBOROUGH MIXED</t>
  </si>
  <si>
    <t>RICH BROWN</t>
  </si>
  <si>
    <t>OWLS MIXED B</t>
  </si>
  <si>
    <t>IAN CHAPMAN</t>
  </si>
  <si>
    <t>BIRSTALL LADIES</t>
  </si>
  <si>
    <t>LESLEY GRIFFIN</t>
  </si>
  <si>
    <t>BARROW MENS B</t>
  </si>
  <si>
    <t>ROYSTON LEE</t>
  </si>
  <si>
    <t>OWLS MIXED A</t>
  </si>
  <si>
    <t>MIKE MCSHARRY</t>
  </si>
  <si>
    <t>SHEPSHED LADIES</t>
  </si>
  <si>
    <t>JENNY BURKE</t>
  </si>
  <si>
    <t>DESFORD LADIES</t>
  </si>
  <si>
    <t>SARAH SMITH</t>
  </si>
  <si>
    <t>LEGB</t>
  </si>
  <si>
    <t>LEG B RESULT SHEET</t>
  </si>
  <si>
    <t>TIME OF ANY RESTART FROM THIS LEG: -</t>
  </si>
  <si>
    <t>NONE</t>
  </si>
  <si>
    <t>LEG B</t>
  </si>
  <si>
    <t>START TIME</t>
  </si>
  <si>
    <t>SUBTOTAL</t>
  </si>
  <si>
    <t>RACE POS</t>
  </si>
  <si>
    <t>TEAM TIME</t>
  </si>
  <si>
    <t>NIGEL STIRK</t>
  </si>
  <si>
    <t>ANDREA SOMMER</t>
  </si>
  <si>
    <t>RICHARD WHITELEGG</t>
  </si>
  <si>
    <t>KATYA BLACKLEDGE</t>
  </si>
  <si>
    <t>NICK BROWN</t>
  </si>
  <si>
    <t>KERI DAVIES</t>
  </si>
  <si>
    <t>ISH AHMED</t>
  </si>
  <si>
    <t>RACHEL DUCKHAM</t>
  </si>
  <si>
    <t>RUSS LEWIN</t>
  </si>
  <si>
    <t>TOM KING</t>
  </si>
  <si>
    <t>SIMON HARTE</t>
  </si>
  <si>
    <t>JAMIE STUART</t>
  </si>
  <si>
    <t>GINA VAUGHAN</t>
  </si>
  <si>
    <t>GEORGIE JEGGO</t>
  </si>
  <si>
    <t>GARY DAVIES</t>
  </si>
  <si>
    <t>LIZ TAYLOR</t>
  </si>
  <si>
    <t>GRAEME HEBDON</t>
  </si>
  <si>
    <t>MARTIN CHAMBERLAIN</t>
  </si>
  <si>
    <t>DAVID YORSUF</t>
  </si>
  <si>
    <t>RACHEL SWAN</t>
  </si>
  <si>
    <t>WILL GOOD BOURN</t>
  </si>
  <si>
    <t>SHAUN WHILEBORE</t>
  </si>
  <si>
    <t>JOHN HARRIS</t>
  </si>
  <si>
    <t>JANE MAYES</t>
  </si>
  <si>
    <t>TESSA POLLARD</t>
  </si>
  <si>
    <t>JOHN MASON</t>
  </si>
  <si>
    <t>LIAM COLLINS</t>
  </si>
  <si>
    <t>JOHN REDFERN</t>
  </si>
  <si>
    <t>PETE HICKENBOTHAM</t>
  </si>
  <si>
    <t>DAN DOYLE</t>
  </si>
  <si>
    <t>JANE COLTMAN</t>
  </si>
  <si>
    <t>KEVIN DINSDALE</t>
  </si>
  <si>
    <t>GARY BIRCH</t>
  </si>
  <si>
    <t>NORMAN HAROINE</t>
  </si>
  <si>
    <t>REBACCA BROOKS</t>
  </si>
  <si>
    <t>PETE LEACH</t>
  </si>
  <si>
    <t>SHEILA CARRUTHERS</t>
  </si>
  <si>
    <t>PAM LORD</t>
  </si>
  <si>
    <t>CAROLINE HUMBER</t>
  </si>
  <si>
    <t>LEG C</t>
  </si>
  <si>
    <t>LEG C RESULT SHEET</t>
  </si>
  <si>
    <t>CRAIG AUSTIN</t>
  </si>
  <si>
    <t>LISA BUCKTON</t>
  </si>
  <si>
    <t>DAVE BATTERSBY</t>
  </si>
  <si>
    <t>CLARE MENSLEY</t>
  </si>
  <si>
    <t>RAHIM MADARBUX</t>
  </si>
  <si>
    <t>SIMON FRYER</t>
  </si>
  <si>
    <t>JAM PADBURY</t>
  </si>
  <si>
    <t>ADRIAN SPENCER</t>
  </si>
  <si>
    <t>ANDY WOOLLEY</t>
  </si>
  <si>
    <t>MICK WALTON</t>
  </si>
  <si>
    <t>KIERAN GRUNDY</t>
  </si>
  <si>
    <t>SHANE GODRICH</t>
  </si>
  <si>
    <t>BRIAN BORROWS</t>
  </si>
  <si>
    <t>JOHN MOULD</t>
  </si>
  <si>
    <t>ALISON BROUGH</t>
  </si>
  <si>
    <t>STEVE COSTALL</t>
  </si>
  <si>
    <t>JOHN SALAMACHE</t>
  </si>
  <si>
    <t>LAUREIT BANTHOANEAU</t>
  </si>
  <si>
    <t>GARETH PRICE</t>
  </si>
  <si>
    <t>JOHN THOMPSON</t>
  </si>
  <si>
    <t>GILL MCGARY</t>
  </si>
  <si>
    <t>WENDY NICHOLSON</t>
  </si>
  <si>
    <t>DAVE PALMER</t>
  </si>
  <si>
    <t>JUNE FRASER</t>
  </si>
  <si>
    <t>ALISON STUART</t>
  </si>
  <si>
    <t>CHRIS ALLOTT</t>
  </si>
  <si>
    <t>EMMA CARNEY</t>
  </si>
  <si>
    <t>VERONICA POWELL</t>
  </si>
  <si>
    <t>BERNADETTE OWEN</t>
  </si>
  <si>
    <t>JULIE JAGGARD</t>
  </si>
  <si>
    <t>PHIL LORD</t>
  </si>
  <si>
    <t>BRYAN GALLAGHER</t>
  </si>
  <si>
    <t>JANE SPENCER</t>
  </si>
  <si>
    <t>LUCY HUGHES</t>
  </si>
  <si>
    <t>HANNA PERKINS</t>
  </si>
  <si>
    <t>ARRAN M</t>
  </si>
  <si>
    <t>EMILY CROWE</t>
  </si>
  <si>
    <t>STEVE MORRIS</t>
  </si>
  <si>
    <t>LEG D</t>
  </si>
  <si>
    <t>LEG D RESULT SHEET</t>
  </si>
  <si>
    <t>ANDY HART</t>
  </si>
  <si>
    <t>TOM BELL</t>
  </si>
  <si>
    <t>JO COPELAND</t>
  </si>
  <si>
    <t>DUNCAN TOON</t>
  </si>
  <si>
    <t>AMBER MAGEE</t>
  </si>
  <si>
    <t>LUDOVIC RENOU</t>
  </si>
  <si>
    <t>ROBERT PULLEN</t>
  </si>
  <si>
    <t>RUTH GOODRIDGE</t>
  </si>
  <si>
    <t>ANDY BALL</t>
  </si>
  <si>
    <t>IAN SCARROTT</t>
  </si>
  <si>
    <t>ALEX DOORY</t>
  </si>
  <si>
    <t>JASON BROTHERHOOD</t>
  </si>
  <si>
    <t>GLENN COPPIN</t>
  </si>
  <si>
    <t>ROSS JEGGO</t>
  </si>
  <si>
    <t>JAKE WATSON</t>
  </si>
  <si>
    <t>YVONNE BECKWORTH</t>
  </si>
  <si>
    <t>KAM CHUNG</t>
  </si>
  <si>
    <t>LEON CHARIKA</t>
  </si>
  <si>
    <t>MARY BETHPARKES</t>
  </si>
  <si>
    <t>GEORGE BETTSWORTH</t>
  </si>
  <si>
    <t>JESSICA LESTER</t>
  </si>
  <si>
    <t>PAUL GODDARD</t>
  </si>
  <si>
    <t>RACHEL HALLETT</t>
  </si>
  <si>
    <t>TOM BURBIDGE</t>
  </si>
  <si>
    <t>RACHEL HODSON</t>
  </si>
  <si>
    <t>ALICE GOODBOURNE</t>
  </si>
  <si>
    <t>SOPHIE MOBLE</t>
  </si>
  <si>
    <t>MIKE PERCIVAL</t>
  </si>
  <si>
    <t>MARIE SQUIRES</t>
  </si>
  <si>
    <t>ANT GRIMMITT</t>
  </si>
  <si>
    <t>VICKI LOWE</t>
  </si>
  <si>
    <t>KATIE KENYON</t>
  </si>
  <si>
    <t>GILL EVANS</t>
  </si>
  <si>
    <t>MIKE HIGGOTT</t>
  </si>
  <si>
    <t>DAVID GARDNER</t>
  </si>
  <si>
    <t>RICHARD BIBB</t>
  </si>
  <si>
    <t>MARK DIXON</t>
  </si>
  <si>
    <t>VALDA HOLMES</t>
  </si>
  <si>
    <t>LEG E</t>
  </si>
  <si>
    <t>LEG E RESULT SHEET</t>
  </si>
  <si>
    <t>DAVE PEARCE</t>
  </si>
  <si>
    <t>DAN HALLAM</t>
  </si>
  <si>
    <t>IRENE FORTY</t>
  </si>
  <si>
    <t>DAN WORLEY</t>
  </si>
  <si>
    <t>HEATHER NORTH</t>
  </si>
  <si>
    <t>STEVE COPELAND</t>
  </si>
  <si>
    <t>JONN STEW</t>
  </si>
  <si>
    <t>JAMES KNIGHT</t>
  </si>
  <si>
    <t>MIKE CAINE</t>
  </si>
  <si>
    <t>BEN WARDMEN</t>
  </si>
  <si>
    <t>COLIN STAFF</t>
  </si>
  <si>
    <t>GREG WEBB</t>
  </si>
  <si>
    <t>STEVE HATCHER</t>
  </si>
  <si>
    <t>DALE NORRIS</t>
  </si>
  <si>
    <t>DAVE LAURIE</t>
  </si>
  <si>
    <t>TONY CUSACK</t>
  </si>
  <si>
    <t>NEIL JAGGARD</t>
  </si>
  <si>
    <t>JOHN WRIGHT</t>
  </si>
  <si>
    <t>TRACEY BROWN</t>
  </si>
  <si>
    <t>ASA ENGLISH</t>
  </si>
  <si>
    <t>ALY WRENN</t>
  </si>
  <si>
    <t>JIM PAYNE</t>
  </si>
  <si>
    <t>ADRIAN FIELD-LUCAS</t>
  </si>
  <si>
    <t>DAVE ROBSON</t>
  </si>
  <si>
    <t>LIZ GOODBOURN</t>
  </si>
  <si>
    <t>TANIA BRANDON</t>
  </si>
  <si>
    <t>SOPHIE LINNET</t>
  </si>
  <si>
    <t>ASH LANGTON</t>
  </si>
  <si>
    <t>JULIA FOX</t>
  </si>
  <si>
    <t>PAUL GOODCHILD</t>
  </si>
  <si>
    <t>LINDA BILLINGTON</t>
  </si>
  <si>
    <t>NICK CUTTS</t>
  </si>
  <si>
    <t>ANDT BURNETT</t>
  </si>
  <si>
    <t>LISA CHAULTON</t>
  </si>
  <si>
    <t>TIM DANVERS</t>
  </si>
  <si>
    <t>KATH EASTWOOD</t>
  </si>
  <si>
    <t xml:space="preserve">TRACEY  </t>
  </si>
  <si>
    <t>MARISER TAYLOR</t>
  </si>
  <si>
    <t>LEG F</t>
  </si>
  <si>
    <t>LEG F RESULT SHEET</t>
  </si>
  <si>
    <t>GARETH DEACON</t>
  </si>
  <si>
    <t>NICKI NEALON</t>
  </si>
  <si>
    <t>IAN SMITH</t>
  </si>
  <si>
    <t>GLENN NORTH</t>
  </si>
  <si>
    <t>NICK COBLEY</t>
  </si>
  <si>
    <t>RICHARD FERGUSON</t>
  </si>
  <si>
    <t>ALEX WEBSTER</t>
  </si>
  <si>
    <t>GRAHAM FENTON</t>
  </si>
  <si>
    <t>JASON TOMKINS</t>
  </si>
  <si>
    <t>WILL CLAPP</t>
  </si>
  <si>
    <t>MARTIN BURDER</t>
  </si>
  <si>
    <t>GEMMA SARGEANT</t>
  </si>
  <si>
    <t>RICHARD BETTSWORTH</t>
  </si>
  <si>
    <t>ROB HIRST</t>
  </si>
  <si>
    <t>STEVE BISHOP</t>
  </si>
  <si>
    <t>JO HUGHES</t>
  </si>
  <si>
    <t>BARBARA HEWITT</t>
  </si>
  <si>
    <t>IAN BENSKIN</t>
  </si>
  <si>
    <t>DARREN BESTWICK</t>
  </si>
  <si>
    <t>EMMA LEWIS</t>
  </si>
  <si>
    <t>ROY RUSSELL</t>
  </si>
  <si>
    <t>IAN ROBINSON</t>
  </si>
  <si>
    <t>JAMIE DEWICK</t>
  </si>
  <si>
    <t>ZOE SMITH</t>
  </si>
  <si>
    <t>FIONA DEWICK</t>
  </si>
  <si>
    <t>LUKE MORGAN</t>
  </si>
  <si>
    <t>COLIN RIMMER</t>
  </si>
  <si>
    <t>ANDY ROBINSON</t>
  </si>
  <si>
    <t>SEAN TEBBUTT</t>
  </si>
  <si>
    <t>ROGER MOON</t>
  </si>
  <si>
    <t>MICHELLE AUCKLAND</t>
  </si>
  <si>
    <t>ALISON ROWLANDS</t>
  </si>
  <si>
    <t>KAREN BROOKS</t>
  </si>
  <si>
    <t>ALISON NEWILL</t>
  </si>
  <si>
    <t>BOB HASKINS</t>
  </si>
  <si>
    <t>TARA TOMPSON</t>
  </si>
  <si>
    <t>SHARON ELLIOTT</t>
  </si>
  <si>
    <t>MARIE PLAYFORD</t>
  </si>
  <si>
    <t>LEG G</t>
  </si>
  <si>
    <t>LEG G RESULT SHEET</t>
  </si>
  <si>
    <t>DANNY KEATING</t>
  </si>
  <si>
    <t>BEV PARRY</t>
  </si>
  <si>
    <t>JONATHON FOLLAND</t>
  </si>
  <si>
    <t>MARTIN MAKIN</t>
  </si>
  <si>
    <t>JOHN PADBURY</t>
  </si>
  <si>
    <t>DAVE LODWICK</t>
  </si>
  <si>
    <t>ASHLEY GRAY</t>
  </si>
  <si>
    <t>DAVE EGGINGTON</t>
  </si>
  <si>
    <t>MATT DRIVER</t>
  </si>
  <si>
    <t>COLIN BAR--</t>
  </si>
  <si>
    <t>TIM SLINGSBY</t>
  </si>
  <si>
    <t>GAVIN POYNTON</t>
  </si>
  <si>
    <t>LAURA SARGEANT</t>
  </si>
  <si>
    <t>GARETH PYMM</t>
  </si>
  <si>
    <t>LARAINE PORTER</t>
  </si>
  <si>
    <t>CHRISTINE MIDDLETON</t>
  </si>
  <si>
    <t>CLIVE JONES</t>
  </si>
  <si>
    <t>LEE PARSONS</t>
  </si>
  <si>
    <t>GARY HARRISON</t>
  </si>
  <si>
    <t>EMMA LAMBERT</t>
  </si>
  <si>
    <t>BEN SHARMAN</t>
  </si>
  <si>
    <t>KAREN BURNETT</t>
  </si>
  <si>
    <t>DAVE MARSHALL</t>
  </si>
  <si>
    <t>LEANNE BROWN</t>
  </si>
  <si>
    <t>FRANCES BETTSWORTH</t>
  </si>
  <si>
    <t>DAVE PLAYFORD</t>
  </si>
  <si>
    <t>ADELE MCGREEVY</t>
  </si>
  <si>
    <t>GARY CHRISTMAS</t>
  </si>
  <si>
    <t>IAN BLACK</t>
  </si>
  <si>
    <t>TREVOR COE</t>
  </si>
  <si>
    <t>LIZ ROBINSON</t>
  </si>
  <si>
    <t>LIANNE BROOKS</t>
  </si>
  <si>
    <t>BOB AIRD</t>
  </si>
  <si>
    <t>LEONNIE SITJMA</t>
  </si>
  <si>
    <t>JANE SMITH</t>
  </si>
  <si>
    <t>IAN GARNETT</t>
  </si>
  <si>
    <t>JOHN GREENLEES</t>
  </si>
  <si>
    <t>GAYNETT REED</t>
  </si>
  <si>
    <t>LEG H</t>
  </si>
  <si>
    <t>LEG H RESULT SHEET</t>
  </si>
  <si>
    <t>ROB SHEEN</t>
  </si>
  <si>
    <t>STUART SPENCER</t>
  </si>
  <si>
    <t>SEEMA PATEL</t>
  </si>
  <si>
    <t>IAN MURDEY</t>
  </si>
  <si>
    <t>SCOTT BAXTER</t>
  </si>
  <si>
    <t>MARK CHAMBERLAIN</t>
  </si>
  <si>
    <t>MALCOLM COOK</t>
  </si>
  <si>
    <t>MARVIN RYAN</t>
  </si>
  <si>
    <t>JEFF WYCHAM</t>
  </si>
  <si>
    <t>SIMON EARLEY</t>
  </si>
  <si>
    <t>JEANETTE FOSTER</t>
  </si>
  <si>
    <t>BRIAN HARRIS</t>
  </si>
  <si>
    <t>CHRIS SHERWOOD</t>
  </si>
  <si>
    <t>IAN GLADWELL</t>
  </si>
  <si>
    <t>ZAC CRAMPTON</t>
  </si>
  <si>
    <t>KYLE BARBER</t>
  </si>
  <si>
    <t>DIANNE MCDERMOTT</t>
  </si>
  <si>
    <t>DAVE ASHTON</t>
  </si>
  <si>
    <t>DEBBIE MOORE</t>
  </si>
  <si>
    <t>DAVE PHILLIPSON</t>
  </si>
  <si>
    <t>RACHEL SMITH</t>
  </si>
  <si>
    <t>SPENCER LYON</t>
  </si>
  <si>
    <t>JOE BOYLE</t>
  </si>
  <si>
    <t>GEORGINA KIRK</t>
  </si>
  <si>
    <t>LOUISE PYMM</t>
  </si>
  <si>
    <t>JEN SKEVINGTON</t>
  </si>
  <si>
    <t>JO CELER</t>
  </si>
  <si>
    <t>CLAIRE BEACH</t>
  </si>
  <si>
    <t>MATTHEW HART</t>
  </si>
  <si>
    <t>CATHERINE VOYCE</t>
  </si>
  <si>
    <t>PETE MARVIN</t>
  </si>
  <si>
    <t>CAROLE PRIESTLEY</t>
  </si>
  <si>
    <t>NORMAN SKETCHLEY</t>
  </si>
  <si>
    <t>JULIE YOUNG</t>
  </si>
  <si>
    <t>ANNA BROCKLEHURST</t>
  </si>
  <si>
    <t>CAROL ANN HAINES</t>
  </si>
  <si>
    <t>EULA LAURIE</t>
  </si>
  <si>
    <t>LEG I</t>
  </si>
  <si>
    <t>LEG I RESULT SHEET</t>
  </si>
  <si>
    <t>DEREK GUESS</t>
  </si>
  <si>
    <t>MARK CROFTS</t>
  </si>
  <si>
    <t>SANDRA ANKERS</t>
  </si>
  <si>
    <t>CHRIS JORDAN</t>
  </si>
  <si>
    <t>BAZ BARRATT</t>
  </si>
  <si>
    <t>ALEC TOLL</t>
  </si>
  <si>
    <t>RACHEL THOMSON</t>
  </si>
  <si>
    <t>JOSH SLINGSBY</t>
  </si>
  <si>
    <t>MARK WITTERING</t>
  </si>
  <si>
    <t>JON HARTLEY</t>
  </si>
  <si>
    <t>JOHN CARNAGIE</t>
  </si>
  <si>
    <t>RHONA MAKEPEACE</t>
  </si>
  <si>
    <t>REG HOLLIS</t>
  </si>
  <si>
    <t>LAURA DAVIDSON</t>
  </si>
  <si>
    <t>GRAHAM HOBBS</t>
  </si>
  <si>
    <t>ESTHER CHAMBERLAIN</t>
  </si>
  <si>
    <t>ANN POPOVICH</t>
  </si>
  <si>
    <t>CHRIS WEBB</t>
  </si>
  <si>
    <t>PENNY MASSER</t>
  </si>
  <si>
    <t>TERRY CHALLONER</t>
  </si>
  <si>
    <t>SIMON COOK</t>
  </si>
  <si>
    <t>BOMBER MALCOLM HARRIS</t>
  </si>
  <si>
    <t>KATIE EAYRES</t>
  </si>
  <si>
    <t>ROB HAYWOOD</t>
  </si>
  <si>
    <t>LINDA HAYWOOD</t>
  </si>
  <si>
    <t>SARAH COLMAN</t>
  </si>
  <si>
    <t>JULIE PALMER</t>
  </si>
  <si>
    <t>SHANE ARDRON</t>
  </si>
  <si>
    <t>UNITY HAMILTON-HARDING</t>
  </si>
  <si>
    <t>TOM NICOL</t>
  </si>
  <si>
    <t>STEVE CHERRY</t>
  </si>
  <si>
    <t>ANTONY BENSKIN</t>
  </si>
  <si>
    <t>JILL MURDEY</t>
  </si>
  <si>
    <t>JANE WHITE</t>
  </si>
  <si>
    <t>STEPH KING</t>
  </si>
  <si>
    <t>KINGA ZAJAK</t>
  </si>
  <si>
    <t>MARIE HOBBS</t>
  </si>
  <si>
    <t>ALISON</t>
  </si>
  <si>
    <t>LEG J</t>
  </si>
  <si>
    <t>LEG J RESULT SHEET</t>
  </si>
  <si>
    <t>CHRIS BLACK</t>
  </si>
  <si>
    <t>NICK SAMUELS</t>
  </si>
  <si>
    <t>MARIE WILFORD</t>
  </si>
  <si>
    <t>PETE SWAINE</t>
  </si>
  <si>
    <t>TOM YATES</t>
  </si>
  <si>
    <t>DALE JENKINS</t>
  </si>
  <si>
    <t>ERIC CARTER</t>
  </si>
  <si>
    <t>NEIL WRIGHT</t>
  </si>
  <si>
    <t>PAUL CHADWICK</t>
  </si>
  <si>
    <t>TOM SHARDLOW</t>
  </si>
  <si>
    <t>NICOLA RODER</t>
  </si>
  <si>
    <t>DAVE SAUNDERS</t>
  </si>
  <si>
    <t>SHEM ARORON</t>
  </si>
  <si>
    <t>JAMIE RENNIE</t>
  </si>
  <si>
    <t>JIM KETTERINGHAM</t>
  </si>
  <si>
    <t>UTA PRAEKELT</t>
  </si>
  <si>
    <t>PETE LOTT</t>
  </si>
  <si>
    <t>BLAKE FRANCIS</t>
  </si>
  <si>
    <t>SETH LEWIS</t>
  </si>
  <si>
    <t>NICKY WAITE</t>
  </si>
  <si>
    <t>ANDY HURD</t>
  </si>
  <si>
    <t>PHIL WILSON</t>
  </si>
  <si>
    <t>LESLEY NUTT</t>
  </si>
  <si>
    <t>JACKIE COOPER</t>
  </si>
  <si>
    <t>JANE COLLINGHAM</t>
  </si>
  <si>
    <t>ALAN BRINE</t>
  </si>
  <si>
    <t>NIGEL HILLIER</t>
  </si>
  <si>
    <t>MICHAEL BURKE</t>
  </si>
  <si>
    <t>NICK TURNER-HENCHE</t>
  </si>
  <si>
    <t>JENNY NORWOOD</t>
  </si>
  <si>
    <t>NIGEL AYRES</t>
  </si>
  <si>
    <t>IAN PARKER</t>
  </si>
  <si>
    <t>HELEN BRACKENBURY</t>
  </si>
  <si>
    <t>DEREK LISTER</t>
  </si>
  <si>
    <t>SUE ZURAWLIW</t>
  </si>
  <si>
    <t>BEN CARR</t>
  </si>
  <si>
    <t>LEG K</t>
  </si>
  <si>
    <t>LEG K RESULT SHEET</t>
  </si>
  <si>
    <t>CRAIG SABIN</t>
  </si>
  <si>
    <t>ADY KING</t>
  </si>
  <si>
    <t>TRUDI UNWIN</t>
  </si>
  <si>
    <t>DAVE MASSER</t>
  </si>
  <si>
    <t>MIKE KINGSBURY</t>
  </si>
  <si>
    <t>NEIL WINKLESS</t>
  </si>
  <si>
    <t>ANGELA NEWPORT</t>
  </si>
  <si>
    <t>GEOFF NEWWILL</t>
  </si>
  <si>
    <t>PAUL GUEST</t>
  </si>
  <si>
    <t>NICK COX</t>
  </si>
  <si>
    <t>IAN JOHNSON</t>
  </si>
  <si>
    <t>CLAIRE SHEA -SIMMONDS</t>
  </si>
  <si>
    <t>MATT POYNTON</t>
  </si>
  <si>
    <t>SAM RANKIN</t>
  </si>
  <si>
    <t>SARAH HARGREAVES</t>
  </si>
  <si>
    <t>MIKE GILDINGS</t>
  </si>
  <si>
    <t>DEBBIE SORBY</t>
  </si>
  <si>
    <t>LOUISE GEE</t>
  </si>
  <si>
    <t>SAM WINTERS</t>
  </si>
  <si>
    <t>COLLETTE ROACH</t>
  </si>
  <si>
    <t>STEVE ARDRON</t>
  </si>
  <si>
    <t>ODETTE TAYLOR</t>
  </si>
  <si>
    <t>JAMES WATKINS</t>
  </si>
  <si>
    <t>MARK JELLEY</t>
  </si>
  <si>
    <t>MARVIN SMITH</t>
  </si>
  <si>
    <t>TRACY AMOR</t>
  </si>
  <si>
    <t>SUE BLACK</t>
  </si>
  <si>
    <t>LYNDSEY WILSON</t>
  </si>
  <si>
    <t>HELEN NEWBURY</t>
  </si>
  <si>
    <t>SPIKE MATTHEW CUMBERLAND</t>
  </si>
  <si>
    <t>TRACEY POWELL</t>
  </si>
  <si>
    <t>CHARMAINE MATTHEW</t>
  </si>
  <si>
    <t>STUART SIMPSON</t>
  </si>
  <si>
    <t>CAT PERKINS</t>
  </si>
  <si>
    <t>JAKE BOAT</t>
  </si>
  <si>
    <t>ANDY HOLMES</t>
  </si>
  <si>
    <t>JACKIE KING</t>
  </si>
  <si>
    <t>LEG L</t>
  </si>
  <si>
    <t>LEG L RESULT SHEET</t>
  </si>
  <si>
    <t>ASHLEY SABIN</t>
  </si>
  <si>
    <t>TIM HARTLEY</t>
  </si>
  <si>
    <t>JO BURNETT</t>
  </si>
  <si>
    <t>CARL SHAW</t>
  </si>
  <si>
    <t>KEVIN LOMAS</t>
  </si>
  <si>
    <t>JERRY WILKES</t>
  </si>
  <si>
    <t>DUNC SHEA-SIMMONDS</t>
  </si>
  <si>
    <t>TOBY MILES</t>
  </si>
  <si>
    <t>KINGSLEY COOK</t>
  </si>
  <si>
    <t>NIALL MCSHARRY</t>
  </si>
  <si>
    <t>RICHARD FREER</t>
  </si>
  <si>
    <t>MARK BLOCKLEY</t>
  </si>
  <si>
    <t>CHRIS BUGH</t>
  </si>
  <si>
    <t>ADRIAN JUDGE</t>
  </si>
  <si>
    <t>MARTIN GLADDERS</t>
  </si>
  <si>
    <t>ANDREW BLACKFORD</t>
  </si>
  <si>
    <t>ADAM BROOKS</t>
  </si>
  <si>
    <t>JOANNA COX</t>
  </si>
  <si>
    <t>IAN WILKINS</t>
  </si>
  <si>
    <t>ADRIAN WHALEY</t>
  </si>
  <si>
    <t>MARK BUSH</t>
  </si>
  <si>
    <t>JON FINNEMORE</t>
  </si>
  <si>
    <t>LIZ COCKS</t>
  </si>
  <si>
    <t>LIZ COLLINGHAM</t>
  </si>
  <si>
    <t>MARIA PAYNE</t>
  </si>
  <si>
    <t>ANDY PEET</t>
  </si>
  <si>
    <t>CLIVE LEMMON</t>
  </si>
  <si>
    <t>CHRIS LUCAS</t>
  </si>
  <si>
    <t>GRAEME ROLFE</t>
  </si>
  <si>
    <t>ROB SZABO</t>
  </si>
  <si>
    <t>JERRY COOK</t>
  </si>
  <si>
    <t>PORTIA SMITH</t>
  </si>
  <si>
    <t>KEVAN NAYLOR</t>
  </si>
  <si>
    <t>CORRINE CLARK</t>
  </si>
  <si>
    <t>JACKY REYNOLDS</t>
  </si>
  <si>
    <t>GARY GRIMLEY</t>
  </si>
  <si>
    <t>NICOLA GLOVER</t>
  </si>
  <si>
    <t>LEG M</t>
  </si>
  <si>
    <t>LEG M RESULT SHEET</t>
  </si>
  <si>
    <t>FINAL TIMES AND POSITIONS</t>
  </si>
  <si>
    <t>MICHAEL HAINES</t>
  </si>
  <si>
    <t>ANDY GORE</t>
  </si>
  <si>
    <t>SUE GARDENER</t>
  </si>
  <si>
    <t>RICHARD JEGGO</t>
  </si>
  <si>
    <t>KATIE  LOMAS</t>
  </si>
  <si>
    <t>MARTIN GORE</t>
  </si>
  <si>
    <t>CRAIG ATTON</t>
  </si>
  <si>
    <t>JOHN GOLDING</t>
  </si>
  <si>
    <t>DAVE MOORCROFT</t>
  </si>
  <si>
    <t>HARRY LONGMAN</t>
  </si>
  <si>
    <t>JOE O 'FLYNN</t>
  </si>
  <si>
    <t>RICHARD THOMAS</t>
  </si>
  <si>
    <t>CHRIS BROWN</t>
  </si>
  <si>
    <t>TERENCE REECE</t>
  </si>
  <si>
    <t>SADIE MURPHY</t>
  </si>
  <si>
    <t>NATALIE ANTKOVIAC</t>
  </si>
  <si>
    <t>ANDREW MIDDLETON</t>
  </si>
  <si>
    <t>STEVE SAYERS</t>
  </si>
  <si>
    <t>LESLEY BOOTH</t>
  </si>
  <si>
    <t>TOM MEAKIN</t>
  </si>
  <si>
    <t>LINDA WHITELEGG</t>
  </si>
  <si>
    <t>MICK JORDON</t>
  </si>
  <si>
    <t>KEVIN MEATS</t>
  </si>
  <si>
    <t>JIM KERSEY</t>
  </si>
  <si>
    <t>STEVE COOPER</t>
  </si>
  <si>
    <t>MARIE COLLINS</t>
  </si>
  <si>
    <t>STEF PANDIT</t>
  </si>
  <si>
    <t>RACHEL SIMMONS</t>
  </si>
  <si>
    <t>NIKKI THOMPSON</t>
  </si>
  <si>
    <t>JULIE MCFARLAND</t>
  </si>
  <si>
    <t>NEIL DRIVER</t>
  </si>
  <si>
    <t>GAVIN SPEED</t>
  </si>
  <si>
    <t>HELEN MOUNTENAY</t>
  </si>
  <si>
    <t>PAUL ZURAWLIW</t>
  </si>
  <si>
    <t>ANN HILLIER</t>
  </si>
  <si>
    <t>DAVID HIGGS</t>
  </si>
  <si>
    <t>JULIE MESSENGER</t>
  </si>
  <si>
    <t>MARK GARROD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</si>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</sst>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7" x14ac:knownFonts="1"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Protection="1">
      <protection locked="0"/>
    </xf>
    <xf numFmtId="46" fontId="1" fillId="0" borderId="0" xfId="1" applyNumberFormat="1" applyFont="1" applyProtection="1">
      <protection locked="0"/>
    </xf>
    <xf numFmtId="0" fontId="1" fillId="0" borderId="0" xfId="1" applyFont="1" applyAlignment="1">
      <alignment horizontal="center" vertical="center"/>
    </xf>
    <xf numFmtId="0" fontId="1" fillId="0" borderId="0" xfId="1" applyFont="1" applyAlignment="1" applyProtection="1">
      <alignment horizontal="center" vertical="center"/>
    </xf>
    <xf numFmtId="164" fontId="1" fillId="0" borderId="0" xfId="1" applyNumberFormat="1" applyFont="1" applyAlignment="1" applyProtection="1">
      <alignment horizontal="center" vertical="center"/>
    </xf>
    <xf numFmtId="1" fontId="1" fillId="0" borderId="0" xfId="1" applyNumberFormat="1" applyFont="1"/>
    <xf numFmtId="46" fontId="1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Protection="1">
      <protection locked="0"/>
    </xf>
    <xf numFmtId="0" fontId="1" fillId="0" borderId="0" xfId="1" applyFont="1" applyAlignment="1" applyProtection="1">
      <alignment horizontal="right"/>
      <protection locked="0"/>
    </xf>
    <xf numFmtId="0" fontId="3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/>
    <xf numFmtId="1" fontId="3" fillId="0" borderId="1" xfId="1" applyNumberFormat="1" applyFont="1" applyBorder="1"/>
    <xf numFmtId="46" fontId="3" fillId="0" borderId="1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Protection="1">
      <protection locked="0"/>
    </xf>
    <xf numFmtId="46" fontId="3" fillId="0" borderId="1" xfId="1" applyNumberFormat="1" applyFont="1" applyBorder="1" applyProtection="1">
      <protection locked="0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" fontId="1" fillId="0" borderId="1" xfId="1" applyNumberFormat="1" applyFont="1" applyBorder="1"/>
    <xf numFmtId="46" fontId="1" fillId="0" borderId="1" xfId="1" applyNumberFormat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0" fontId="1" fillId="0" borderId="1" xfId="1" applyFont="1" applyBorder="1" applyProtection="1">
      <protection locked="0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Protection="1"/>
    <xf numFmtId="164" fontId="1" fillId="0" borderId="1" xfId="1" applyNumberFormat="1" applyFont="1" applyBorder="1" applyProtection="1"/>
    <xf numFmtId="0" fontId="1" fillId="0" borderId="0" xfId="1" applyFont="1" applyAlignment="1">
      <alignment horizontal="left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 applyProtection="1">
      <alignment horizontal="center" vertical="center"/>
      <protection locked="0"/>
    </xf>
    <xf numFmtId="164" fontId="1" fillId="0" borderId="0" xfId="1" applyNumberFormat="1" applyFont="1"/>
    <xf numFmtId="0" fontId="1" fillId="0" borderId="0" xfId="1" applyFont="1" applyAlignment="1" applyProtection="1">
      <alignment horizontal="center"/>
    </xf>
    <xf numFmtId="0" fontId="1" fillId="0" borderId="0" xfId="1" applyFont="1" applyProtection="1"/>
    <xf numFmtId="0" fontId="3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/>
    <xf numFmtId="0" fontId="1" fillId="0" borderId="1" xfId="1" applyFont="1" applyBorder="1" applyAlignment="1">
      <alignment horizontal="left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/>
    <xf numFmtId="0" fontId="1" fillId="0" borderId="1" xfId="1" applyFont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  <xf numFmtId="0" fontId="2" fillId="0" borderId="0" xfId="1" applyFont="1"/>
    <xf numFmtId="164" fontId="1" fillId="0" borderId="0" xfId="1" applyNumberFormat="1" applyFont="1" applyProtection="1">
      <protection locked="0"/>
    </xf>
    <xf numFmtId="0" fontId="3" fillId="0" borderId="0" xfId="1" applyFont="1" applyProtection="1"/>
    <xf numFmtId="0" fontId="3" fillId="0" borderId="1" xfId="1" applyFont="1" applyBorder="1"/>
    <xf numFmtId="164" fontId="3" fillId="0" borderId="1" xfId="1" applyNumberFormat="1" applyFont="1" applyBorder="1" applyProtection="1">
      <protection locked="0"/>
    </xf>
    <xf numFmtId="0" fontId="1" fillId="0" borderId="1" xfId="1" applyFont="1" applyBorder="1"/>
    <xf numFmtId="164" fontId="2" fillId="0" borderId="0" xfId="1" applyNumberFormat="1" applyFont="1"/>
    <xf numFmtId="164" fontId="1" fillId="0" borderId="1" xfId="1" applyNumberFormat="1" applyFont="1" applyBorder="1" applyProtection="1">
      <protection locked="0"/>
    </xf>
    <xf numFmtId="164" fontId="3" fillId="0" borderId="0" xfId="1" applyNumberFormat="1" applyFont="1" applyProtection="1">
      <protection locked="0"/>
    </xf>
    <xf numFmtId="164" fontId="3" fillId="0" borderId="0" xfId="1" applyNumberFormat="1" applyFont="1"/>
    <xf numFmtId="164" fontId="3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/>
    </xf>
    <xf numFmtId="19" fontId="1" fillId="0" borderId="0" xfId="1" applyNumberFormat="1" applyFont="1"/>
    <xf numFmtId="0" fontId="3" fillId="0" borderId="2" xfId="1" applyFont="1" applyBorder="1" applyAlignment="1" applyProtection="1"/>
    <xf numFmtId="46" fontId="1" fillId="0" borderId="1" xfId="1" applyNumberFormat="1" applyFont="1" applyBorder="1" applyProtection="1">
      <protection locked="0"/>
    </xf>
    <xf numFmtId="0" fontId="4" fillId="0" borderId="0" xfId="1" applyFont="1"/>
    <xf numFmtId="46" fontId="4" fillId="0" borderId="0" xfId="1" applyNumberFormat="1" applyFont="1"/>
    <xf numFmtId="1" fontId="4" fillId="0" borderId="0" xfId="1" applyNumberFormat="1" applyFont="1"/>
    <xf numFmtId="0" fontId="5" fillId="0" borderId="1" xfId="1" applyFont="1" applyBorder="1" applyProtection="1">
      <protection locked="0"/>
    </xf>
    <xf numFmtId="46" fontId="5" fillId="0" borderId="1" xfId="1" applyNumberFormat="1" applyFont="1" applyBorder="1"/>
    <xf numFmtId="46" fontId="5" fillId="0" borderId="1" xfId="1" applyNumberFormat="1" applyFont="1" applyBorder="1" applyAlignment="1">
      <alignment horizontal="center" vertical="center"/>
    </xf>
    <xf numFmtId="0" fontId="4" fillId="0" borderId="1" xfId="1" applyFont="1" applyBorder="1"/>
    <xf numFmtId="46" fontId="4" fillId="0" borderId="1" xfId="1" applyNumberFormat="1" applyFont="1" applyBorder="1"/>
    <xf numFmtId="1" fontId="3" fillId="0" borderId="2" xfId="1" applyNumberFormat="1" applyFont="1" applyBorder="1" applyAlignment="1"/>
    <xf numFmtId="0" fontId="2" fillId="0" borderId="0" xfId="1" applyFont="1" applyBorder="1" applyAlignment="1"/>
    <xf numFmtId="0" fontId="3" fillId="0" borderId="2" xfId="1" applyFont="1" applyBorder="1" applyAlignment="1">
      <alignment horizontal="right"/>
    </xf>
    <xf numFmtId="164" fontId="3" fillId="0" borderId="2" xfId="1" applyNumberFormat="1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tabSelected="1" zoomScale="65" zoomScaleNormal="65" workbookViewId="0">
      <selection activeCell="F23" sqref="F23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5.5703125" style="1" customWidth="1"/>
    <col min="4" max="4" width="9.140625" style="1"/>
    <col min="5" max="5" width="13.5703125" style="2" customWidth="1"/>
    <col min="6" max="7" width="30.7109375" style="3" customWidth="1"/>
    <col min="8" max="8" width="13.5703125" style="4" customWidth="1"/>
    <col min="9" max="9" width="9.140625" style="1"/>
    <col min="10" max="10" width="12.28515625" style="5" customWidth="1"/>
    <col min="11" max="11" width="31.140625" style="6" customWidth="1"/>
    <col min="12" max="12" width="29.28515625" style="6" customWidth="1"/>
    <col min="13" max="13" width="13.140625" style="7" customWidth="1"/>
    <col min="14" max="14" width="9.140625" style="1"/>
    <col min="15" max="15" width="14.42578125" style="8" customWidth="1"/>
    <col min="16" max="16" width="15.140625" style="9" customWidth="1"/>
    <col min="17" max="17" width="9.85546875" style="1" customWidth="1"/>
    <col min="18" max="18" width="13.5703125" style="1" customWidth="1"/>
    <col min="19" max="19" width="15.28515625" style="9" customWidth="1"/>
    <col min="20" max="16384" width="9.140625" style="1"/>
  </cols>
  <sheetData>
    <row r="1" spans="2:19" ht="15.75" customHeight="1" x14ac:dyDescent="0.25">
      <c r="E1" s="10" t="s">
        <v>0</v>
      </c>
      <c r="F1" s="11"/>
      <c r="G1" s="12"/>
      <c r="J1" s="13"/>
      <c r="K1" s="14"/>
      <c r="L1" s="14"/>
    </row>
    <row r="2" spans="2:19" ht="15.75" customHeight="1" x14ac:dyDescent="0.25">
      <c r="B2" s="74" t="s">
        <v>1</v>
      </c>
      <c r="C2" s="74"/>
      <c r="E2" s="15"/>
      <c r="J2" s="13" t="s">
        <v>0</v>
      </c>
      <c r="S2" s="1"/>
    </row>
    <row r="3" spans="2:19" s="16" customFormat="1" ht="15.75" customHeight="1" x14ac:dyDescent="0.25">
      <c r="B3" s="17" t="s">
        <v>2</v>
      </c>
      <c r="C3" s="18" t="s">
        <v>3</v>
      </c>
      <c r="E3" s="19" t="s">
        <v>2</v>
      </c>
      <c r="F3" s="20" t="s">
        <v>4</v>
      </c>
      <c r="G3" s="20" t="s">
        <v>5</v>
      </c>
      <c r="H3" s="21" t="s">
        <v>6</v>
      </c>
      <c r="J3" s="22" t="s">
        <v>7</v>
      </c>
      <c r="K3" s="23" t="s">
        <v>4</v>
      </c>
      <c r="L3" s="23" t="s">
        <v>8</v>
      </c>
      <c r="M3" s="24" t="s">
        <v>3</v>
      </c>
    </row>
    <row r="4" spans="2:19" ht="15" customHeight="1" x14ac:dyDescent="0.2">
      <c r="B4" s="25">
        <v>1</v>
      </c>
      <c r="C4" s="26">
        <v>2.7638888888888893E-2</v>
      </c>
      <c r="E4" s="27">
        <v>1</v>
      </c>
      <c r="F4" s="28" t="s">
        <v>9</v>
      </c>
      <c r="G4" s="29" t="s">
        <v>10</v>
      </c>
      <c r="H4" s="26">
        <f>VLOOKUP(E4:E43,$B4:$C43,2,0)</f>
        <v>2.7638888888888893E-2</v>
      </c>
      <c r="J4" s="30">
        <v>1</v>
      </c>
      <c r="K4" s="28" t="s">
        <v>9</v>
      </c>
      <c r="L4" s="31" t="s">
        <v>10</v>
      </c>
      <c r="M4" s="32">
        <v>2.7638888888888893E-2</v>
      </c>
      <c r="S4" s="1"/>
    </row>
    <row r="5" spans="2:19" ht="15" customHeight="1" x14ac:dyDescent="0.2">
      <c r="B5" s="25">
        <v>24</v>
      </c>
      <c r="C5" s="26">
        <v>2.7685185185185191E-2</v>
      </c>
      <c r="E5" s="27">
        <v>2</v>
      </c>
      <c r="F5" s="28" t="s">
        <v>11</v>
      </c>
      <c r="G5" s="29" t="s">
        <v>12</v>
      </c>
      <c r="H5" s="26">
        <f>VLOOKUP(E4:E43,$B4:$C43,2,0)</f>
        <v>3.8379629629629632E-2</v>
      </c>
      <c r="J5" s="30">
        <v>2</v>
      </c>
      <c r="K5" s="28" t="s">
        <v>13</v>
      </c>
      <c r="L5" s="31" t="s">
        <v>14</v>
      </c>
      <c r="M5" s="32">
        <v>2.7685185185185191E-2</v>
      </c>
      <c r="S5" s="1"/>
    </row>
    <row r="6" spans="2:19" ht="15" customHeight="1" x14ac:dyDescent="0.2">
      <c r="B6" s="25">
        <v>8</v>
      </c>
      <c r="C6" s="26">
        <v>2.7800925925925927E-2</v>
      </c>
      <c r="E6" s="27">
        <v>3</v>
      </c>
      <c r="F6" s="28" t="s">
        <v>15</v>
      </c>
      <c r="G6" s="29" t="s">
        <v>16</v>
      </c>
      <c r="H6" s="26">
        <f>VLOOKUP(E4:E43,$B4:$C43,2,0)</f>
        <v>2.9456018518518517E-2</v>
      </c>
      <c r="J6" s="30">
        <v>3</v>
      </c>
      <c r="K6" s="28" t="s">
        <v>17</v>
      </c>
      <c r="L6" s="31" t="s">
        <v>18</v>
      </c>
      <c r="M6" s="32">
        <v>2.7800925925925927E-2</v>
      </c>
      <c r="S6" s="1"/>
    </row>
    <row r="7" spans="2:19" ht="15" customHeight="1" x14ac:dyDescent="0.2">
      <c r="B7" s="25">
        <v>3</v>
      </c>
      <c r="C7" s="26">
        <v>2.9456018518518517E-2</v>
      </c>
      <c r="E7" s="27">
        <v>4</v>
      </c>
      <c r="F7" s="28" t="s">
        <v>19</v>
      </c>
      <c r="G7" s="29" t="s">
        <v>20</v>
      </c>
      <c r="H7" s="26">
        <f>VLOOKUP(E4:E43,$B4:$C43,2,0)</f>
        <v>3.5439814814814813E-2</v>
      </c>
      <c r="J7" s="30">
        <v>4</v>
      </c>
      <c r="K7" s="28" t="s">
        <v>15</v>
      </c>
      <c r="L7" s="31" t="s">
        <v>16</v>
      </c>
      <c r="M7" s="32">
        <v>2.9456018518518517E-2</v>
      </c>
      <c r="S7" s="1"/>
    </row>
    <row r="8" spans="2:19" ht="15" customHeight="1" x14ac:dyDescent="0.2">
      <c r="B8" s="25">
        <v>27</v>
      </c>
      <c r="C8" s="26">
        <v>3.0138888888888885E-2</v>
      </c>
      <c r="E8" s="27">
        <v>5</v>
      </c>
      <c r="F8" s="28" t="s">
        <v>21</v>
      </c>
      <c r="G8" s="29" t="s">
        <v>22</v>
      </c>
      <c r="H8" s="26">
        <f>VLOOKUP(E4:E43,$B4:$C43,2,0)</f>
        <v>3.5509259259259261E-2</v>
      </c>
      <c r="J8" s="30">
        <v>5</v>
      </c>
      <c r="K8" s="28" t="s">
        <v>23</v>
      </c>
      <c r="L8" s="31" t="s">
        <v>24</v>
      </c>
      <c r="M8" s="32">
        <v>3.0138888888888885E-2</v>
      </c>
      <c r="S8" s="1"/>
    </row>
    <row r="9" spans="2:19" ht="15" customHeight="1" x14ac:dyDescent="0.2">
      <c r="B9" s="25">
        <v>13</v>
      </c>
      <c r="C9" s="26">
        <v>3.0162037037037032E-2</v>
      </c>
      <c r="E9" s="27">
        <v>6</v>
      </c>
      <c r="F9" s="28" t="s">
        <v>25</v>
      </c>
      <c r="G9" s="29" t="s">
        <v>26</v>
      </c>
      <c r="H9" s="26">
        <f>VLOOKUP(E4:E43,$B4:$C43,2,0)</f>
        <v>3.1377314814814809E-2</v>
      </c>
      <c r="J9" s="30">
        <v>6</v>
      </c>
      <c r="K9" s="28" t="s">
        <v>27</v>
      </c>
      <c r="L9" s="31" t="s">
        <v>28</v>
      </c>
      <c r="M9" s="32">
        <v>3.0162037037037032E-2</v>
      </c>
      <c r="S9" s="1"/>
    </row>
    <row r="10" spans="2:19" ht="15" customHeight="1" x14ac:dyDescent="0.2">
      <c r="B10" s="25">
        <v>22</v>
      </c>
      <c r="C10" s="26">
        <v>3.0324074074074076E-2</v>
      </c>
      <c r="E10" s="27">
        <v>7</v>
      </c>
      <c r="F10" s="28" t="s">
        <v>29</v>
      </c>
      <c r="G10" s="29" t="s">
        <v>30</v>
      </c>
      <c r="H10" s="26">
        <f>VLOOKUP(E4:E43,$B4:$C43,2,0)</f>
        <v>3.6967592592592594E-2</v>
      </c>
      <c r="J10" s="30">
        <v>7</v>
      </c>
      <c r="K10" s="28" t="s">
        <v>31</v>
      </c>
      <c r="L10" s="31" t="s">
        <v>32</v>
      </c>
      <c r="M10" s="32">
        <v>3.0324074074074076E-2</v>
      </c>
      <c r="S10" s="1"/>
    </row>
    <row r="11" spans="2:19" ht="15" customHeight="1" x14ac:dyDescent="0.2">
      <c r="B11" s="25">
        <v>16</v>
      </c>
      <c r="C11" s="26">
        <v>3.0914351851851853E-2</v>
      </c>
      <c r="E11" s="27">
        <v>8</v>
      </c>
      <c r="F11" s="28" t="s">
        <v>17</v>
      </c>
      <c r="G11" s="29" t="s">
        <v>18</v>
      </c>
      <c r="H11" s="26">
        <f>VLOOKUP(E4:E43,$B4:$C43,2,0)</f>
        <v>2.7800925925925927E-2</v>
      </c>
      <c r="J11" s="30">
        <v>8</v>
      </c>
      <c r="K11" s="28" t="s">
        <v>33</v>
      </c>
      <c r="L11" s="31" t="s">
        <v>34</v>
      </c>
      <c r="M11" s="32">
        <v>3.0914351851851853E-2</v>
      </c>
      <c r="S11" s="1"/>
    </row>
    <row r="12" spans="2:19" ht="15" customHeight="1" x14ac:dyDescent="0.2">
      <c r="B12" s="25">
        <v>6</v>
      </c>
      <c r="C12" s="26">
        <v>3.1377314814814809E-2</v>
      </c>
      <c r="E12" s="27">
        <v>9</v>
      </c>
      <c r="F12" s="28" t="s">
        <v>35</v>
      </c>
      <c r="G12" s="29" t="s">
        <v>36</v>
      </c>
      <c r="H12" s="26">
        <f>VLOOKUP(E4:E43,$B4:$C43,2,0)</f>
        <v>3.4212962962962966E-2</v>
      </c>
      <c r="J12" s="30">
        <v>9</v>
      </c>
      <c r="K12" s="28" t="s">
        <v>25</v>
      </c>
      <c r="L12" s="31" t="s">
        <v>26</v>
      </c>
      <c r="M12" s="32">
        <v>3.1377314814814809E-2</v>
      </c>
      <c r="S12" s="1"/>
    </row>
    <row r="13" spans="2:19" ht="15" customHeight="1" x14ac:dyDescent="0.2">
      <c r="B13" s="25">
        <v>23</v>
      </c>
      <c r="C13" s="26">
        <v>3.2557870370370369E-2</v>
      </c>
      <c r="E13" s="27">
        <v>10</v>
      </c>
      <c r="F13" s="28" t="s">
        <v>37</v>
      </c>
      <c r="G13" s="29" t="s">
        <v>38</v>
      </c>
      <c r="H13" s="26">
        <f>VLOOKUP(E4:E43,$B4:$C43,2,0)</f>
        <v>3.3229166666666664E-2</v>
      </c>
      <c r="J13" s="30">
        <v>10</v>
      </c>
      <c r="K13" s="28" t="s">
        <v>39</v>
      </c>
      <c r="L13" s="31" t="s">
        <v>40</v>
      </c>
      <c r="M13" s="32">
        <v>3.2557870370370369E-2</v>
      </c>
      <c r="S13" s="1"/>
    </row>
    <row r="14" spans="2:19" ht="15" customHeight="1" x14ac:dyDescent="0.2">
      <c r="B14" s="25">
        <v>25</v>
      </c>
      <c r="C14" s="26">
        <v>3.2777777777777781E-2</v>
      </c>
      <c r="E14" s="27">
        <v>11</v>
      </c>
      <c r="F14" s="28" t="s">
        <v>41</v>
      </c>
      <c r="G14" s="29" t="s">
        <v>42</v>
      </c>
      <c r="H14" s="26">
        <f>VLOOKUP(E4:E43,$B4:$C43,2,0)</f>
        <v>3.6087962962962968E-2</v>
      </c>
      <c r="J14" s="30">
        <v>11</v>
      </c>
      <c r="K14" s="28" t="s">
        <v>43</v>
      </c>
      <c r="L14" s="31" t="s">
        <v>44</v>
      </c>
      <c r="M14" s="32">
        <v>3.2777777777777781E-2</v>
      </c>
      <c r="S14" s="1"/>
    </row>
    <row r="15" spans="2:19" ht="15" customHeight="1" x14ac:dyDescent="0.2">
      <c r="B15" s="25">
        <v>10</v>
      </c>
      <c r="C15" s="26">
        <v>3.3229166666666664E-2</v>
      </c>
      <c r="E15" s="27">
        <v>12</v>
      </c>
      <c r="F15" s="28" t="s">
        <v>45</v>
      </c>
      <c r="G15" s="29" t="s">
        <v>46</v>
      </c>
      <c r="H15" s="26">
        <f>VLOOKUP(E4:E43,$B4:$C43,2,0)</f>
        <v>3.9930555555555566E-2</v>
      </c>
      <c r="J15" s="30">
        <v>12</v>
      </c>
      <c r="K15" s="28" t="s">
        <v>37</v>
      </c>
      <c r="L15" s="31" t="s">
        <v>38</v>
      </c>
      <c r="M15" s="32">
        <v>3.3229166666666664E-2</v>
      </c>
      <c r="S15" s="1"/>
    </row>
    <row r="16" spans="2:19" ht="15" customHeight="1" x14ac:dyDescent="0.2">
      <c r="B16" s="25">
        <v>37</v>
      </c>
      <c r="C16" s="26">
        <v>3.3402777777777774E-2</v>
      </c>
      <c r="E16" s="27">
        <v>13</v>
      </c>
      <c r="F16" s="28" t="s">
        <v>27</v>
      </c>
      <c r="G16" s="29" t="s">
        <v>28</v>
      </c>
      <c r="H16" s="26">
        <f>VLOOKUP(E4:E43,$B4:$C43,2,0)</f>
        <v>3.0162037037037032E-2</v>
      </c>
      <c r="J16" s="30">
        <v>13</v>
      </c>
      <c r="K16" s="29" t="s">
        <v>47</v>
      </c>
      <c r="L16" s="31" t="s">
        <v>48</v>
      </c>
      <c r="M16" s="32">
        <v>3.3402777777777774E-2</v>
      </c>
      <c r="S16" s="1"/>
    </row>
    <row r="17" spans="2:19" ht="15" customHeight="1" x14ac:dyDescent="0.2">
      <c r="B17" s="25">
        <v>35</v>
      </c>
      <c r="C17" s="26">
        <v>3.3437500000000002E-2</v>
      </c>
      <c r="E17" s="27">
        <v>14</v>
      </c>
      <c r="F17" s="28" t="s">
        <v>49</v>
      </c>
      <c r="G17" s="29" t="s">
        <v>50</v>
      </c>
      <c r="H17" s="26">
        <f>VLOOKUP(E4:E43,$B4:$C43,2,0)</f>
        <v>4.2430555555555555E-2</v>
      </c>
      <c r="J17" s="30">
        <v>14</v>
      </c>
      <c r="K17" s="28" t="s">
        <v>51</v>
      </c>
      <c r="L17" s="31" t="s">
        <v>52</v>
      </c>
      <c r="M17" s="32">
        <v>3.3437500000000002E-2</v>
      </c>
      <c r="S17" s="1"/>
    </row>
    <row r="18" spans="2:19" ht="15" customHeight="1" x14ac:dyDescent="0.2">
      <c r="B18" s="25">
        <v>9</v>
      </c>
      <c r="C18" s="26">
        <v>3.4212962962962966E-2</v>
      </c>
      <c r="E18" s="27">
        <v>15</v>
      </c>
      <c r="F18" s="28" t="s">
        <v>53</v>
      </c>
      <c r="G18" s="29" t="s">
        <v>54</v>
      </c>
      <c r="H18" s="26">
        <f>VLOOKUP(E4:E43,$B4:$C43,2,0)</f>
        <v>3.7094907407407403E-2</v>
      </c>
      <c r="J18" s="30">
        <v>15</v>
      </c>
      <c r="K18" s="28" t="s">
        <v>35</v>
      </c>
      <c r="L18" s="31" t="s">
        <v>36</v>
      </c>
      <c r="M18" s="32">
        <v>3.4212962962962966E-2</v>
      </c>
      <c r="S18" s="1"/>
    </row>
    <row r="19" spans="2:19" ht="15" customHeight="1" x14ac:dyDescent="0.2">
      <c r="B19" s="25">
        <v>32</v>
      </c>
      <c r="C19" s="26">
        <v>3.425925925925926E-2</v>
      </c>
      <c r="E19" s="27">
        <v>16</v>
      </c>
      <c r="F19" s="28" t="s">
        <v>33</v>
      </c>
      <c r="G19" s="29" t="s">
        <v>34</v>
      </c>
      <c r="H19" s="26">
        <f>VLOOKUP(E4:E43,$B4:$C43,2,0)</f>
        <v>3.0914351851851853E-2</v>
      </c>
      <c r="J19" s="30">
        <v>16</v>
      </c>
      <c r="K19" s="28" t="s">
        <v>55</v>
      </c>
      <c r="L19" s="31" t="s">
        <v>56</v>
      </c>
      <c r="M19" s="32">
        <v>3.425925925925926E-2</v>
      </c>
      <c r="S19" s="1"/>
    </row>
    <row r="20" spans="2:19" ht="15" customHeight="1" x14ac:dyDescent="0.2">
      <c r="B20" s="25">
        <v>29</v>
      </c>
      <c r="C20" s="26">
        <v>3.5057870370370371E-2</v>
      </c>
      <c r="E20" s="27">
        <v>17</v>
      </c>
      <c r="F20" s="28" t="s">
        <v>57</v>
      </c>
      <c r="G20" s="29" t="s">
        <v>58</v>
      </c>
      <c r="H20" s="26">
        <f>VLOOKUP(E4:E43,$B4:$C43,2,0)</f>
        <v>3.7812500000000006E-2</v>
      </c>
      <c r="J20" s="30">
        <v>17</v>
      </c>
      <c r="K20" s="28" t="s">
        <v>59</v>
      </c>
      <c r="L20" s="31" t="s">
        <v>60</v>
      </c>
      <c r="M20" s="32">
        <v>3.5057870370370371E-2</v>
      </c>
      <c r="S20" s="1"/>
    </row>
    <row r="21" spans="2:19" ht="15" customHeight="1" x14ac:dyDescent="0.2">
      <c r="B21" s="25">
        <v>4</v>
      </c>
      <c r="C21" s="26">
        <v>3.5439814814814813E-2</v>
      </c>
      <c r="E21" s="27">
        <v>18</v>
      </c>
      <c r="F21" s="28" t="s">
        <v>61</v>
      </c>
      <c r="G21" s="29" t="s">
        <v>62</v>
      </c>
      <c r="H21" s="26">
        <f>VLOOKUP(E4:E43,$B4:$C43,2,0)</f>
        <v>4.1250000000000002E-2</v>
      </c>
      <c r="J21" s="30">
        <v>18</v>
      </c>
      <c r="K21" s="28" t="s">
        <v>19</v>
      </c>
      <c r="L21" s="31" t="s">
        <v>20</v>
      </c>
      <c r="M21" s="32">
        <v>3.5439814814814813E-2</v>
      </c>
      <c r="S21" s="1"/>
    </row>
    <row r="22" spans="2:19" ht="15" customHeight="1" x14ac:dyDescent="0.2">
      <c r="B22" s="25">
        <v>5</v>
      </c>
      <c r="C22" s="26">
        <v>3.5509259259259261E-2</v>
      </c>
      <c r="E22" s="27">
        <v>19</v>
      </c>
      <c r="F22" s="28" t="s">
        <v>63</v>
      </c>
      <c r="G22" s="29" t="s">
        <v>64</v>
      </c>
      <c r="H22" s="26">
        <f>VLOOKUP(E4:E43,$B4:$C43,2,0)</f>
        <v>4.2870370370370371E-2</v>
      </c>
      <c r="J22" s="30">
        <v>19</v>
      </c>
      <c r="K22" s="29" t="s">
        <v>21</v>
      </c>
      <c r="L22" s="31" t="s">
        <v>22</v>
      </c>
      <c r="M22" s="32">
        <v>3.5509259259259261E-2</v>
      </c>
      <c r="S22" s="1"/>
    </row>
    <row r="23" spans="2:19" ht="15" customHeight="1" x14ac:dyDescent="0.2">
      <c r="B23" s="25">
        <v>33</v>
      </c>
      <c r="C23" s="26">
        <v>3.5856481481481482E-2</v>
      </c>
      <c r="E23" s="27">
        <v>20</v>
      </c>
      <c r="F23" s="28" t="s">
        <v>65</v>
      </c>
      <c r="G23" s="29" t="s">
        <v>66</v>
      </c>
      <c r="H23" s="26">
        <f>VLOOKUP(E4:E43,$B4:$C43,2,0)</f>
        <v>3.7673611111111109E-2</v>
      </c>
      <c r="J23" s="30">
        <v>20</v>
      </c>
      <c r="K23" s="28" t="s">
        <v>67</v>
      </c>
      <c r="L23" s="31" t="s">
        <v>68</v>
      </c>
      <c r="M23" s="32">
        <v>3.5856481481481482E-2</v>
      </c>
      <c r="S23" s="1"/>
    </row>
    <row r="24" spans="2:19" ht="15" customHeight="1" x14ac:dyDescent="0.2">
      <c r="B24" s="25">
        <v>11</v>
      </c>
      <c r="C24" s="26">
        <v>3.6087962962962968E-2</v>
      </c>
      <c r="E24" s="27">
        <v>21</v>
      </c>
      <c r="F24" s="28" t="s">
        <v>69</v>
      </c>
      <c r="G24" s="29" t="s">
        <v>70</v>
      </c>
      <c r="H24" s="26">
        <f>VLOOKUP(E4:E43,$B4:$C43,2,0)</f>
        <v>3.8090277777777778E-2</v>
      </c>
      <c r="J24" s="30">
        <v>21</v>
      </c>
      <c r="K24" s="28" t="s">
        <v>41</v>
      </c>
      <c r="L24" s="31" t="s">
        <v>42</v>
      </c>
      <c r="M24" s="32">
        <v>3.6087962962962968E-2</v>
      </c>
      <c r="S24" s="1"/>
    </row>
    <row r="25" spans="2:19" ht="15" customHeight="1" x14ac:dyDescent="0.2">
      <c r="B25" s="25">
        <v>39</v>
      </c>
      <c r="C25" s="26">
        <v>3.6342592592592593E-2</v>
      </c>
      <c r="E25" s="27">
        <v>22</v>
      </c>
      <c r="F25" s="28" t="s">
        <v>31</v>
      </c>
      <c r="G25" s="29" t="s">
        <v>32</v>
      </c>
      <c r="H25" s="26">
        <f>VLOOKUP(E4:E43,$B4:$C43,2,0)</f>
        <v>3.0324074074074076E-2</v>
      </c>
      <c r="J25" s="30">
        <v>22</v>
      </c>
      <c r="K25" s="29" t="s">
        <v>71</v>
      </c>
      <c r="L25" s="31" t="s">
        <v>72</v>
      </c>
      <c r="M25" s="32">
        <v>3.6342592592592593E-2</v>
      </c>
      <c r="S25" s="1"/>
    </row>
    <row r="26" spans="2:19" ht="15" customHeight="1" x14ac:dyDescent="0.2">
      <c r="B26" s="25">
        <v>36</v>
      </c>
      <c r="C26" s="26">
        <v>3.6724537037037035E-2</v>
      </c>
      <c r="E26" s="27">
        <v>23</v>
      </c>
      <c r="F26" s="28" t="s">
        <v>39</v>
      </c>
      <c r="G26" s="29" t="s">
        <v>40</v>
      </c>
      <c r="H26" s="26">
        <f>VLOOKUP(E4:E43,$B4:$C43,2,0)</f>
        <v>3.2557870370370369E-2</v>
      </c>
      <c r="J26" s="30">
        <v>23</v>
      </c>
      <c r="K26" s="29" t="s">
        <v>73</v>
      </c>
      <c r="L26" s="31" t="s">
        <v>74</v>
      </c>
      <c r="M26" s="32">
        <v>3.6724537037037035E-2</v>
      </c>
      <c r="S26" s="1"/>
    </row>
    <row r="27" spans="2:19" ht="15" customHeight="1" x14ac:dyDescent="0.2">
      <c r="B27" s="25">
        <v>31</v>
      </c>
      <c r="C27" s="26">
        <v>3.6898148148148145E-2</v>
      </c>
      <c r="E27" s="27">
        <v>24</v>
      </c>
      <c r="F27" s="28" t="s">
        <v>13</v>
      </c>
      <c r="G27" s="29" t="s">
        <v>14</v>
      </c>
      <c r="H27" s="26">
        <f>VLOOKUP(E4:E43,$B4:$C43,2,0)</f>
        <v>2.7685185185185191E-2</v>
      </c>
      <c r="J27" s="30">
        <v>24</v>
      </c>
      <c r="K27" s="28" t="s">
        <v>75</v>
      </c>
      <c r="L27" s="31" t="s">
        <v>76</v>
      </c>
      <c r="M27" s="32">
        <v>3.6898148148148145E-2</v>
      </c>
      <c r="S27" s="1"/>
    </row>
    <row r="28" spans="2:19" ht="15" customHeight="1" x14ac:dyDescent="0.2">
      <c r="B28" s="25">
        <v>7</v>
      </c>
      <c r="C28" s="26">
        <v>3.6967592592592594E-2</v>
      </c>
      <c r="E28" s="27">
        <v>25</v>
      </c>
      <c r="F28" s="28" t="s">
        <v>43</v>
      </c>
      <c r="G28" s="29" t="s">
        <v>44</v>
      </c>
      <c r="H28" s="26">
        <f>VLOOKUP(E4:E43,$B4:$C43,2,0)</f>
        <v>3.2777777777777781E-2</v>
      </c>
      <c r="J28" s="30">
        <v>25</v>
      </c>
      <c r="K28" s="28" t="s">
        <v>29</v>
      </c>
      <c r="L28" s="31" t="s">
        <v>30</v>
      </c>
      <c r="M28" s="32">
        <v>3.6967592592592594E-2</v>
      </c>
      <c r="S28" s="1"/>
    </row>
    <row r="29" spans="2:19" ht="15" customHeight="1" x14ac:dyDescent="0.2">
      <c r="B29" s="25">
        <v>28</v>
      </c>
      <c r="C29" s="26">
        <v>3.6990740740740741E-2</v>
      </c>
      <c r="E29" s="27">
        <v>26</v>
      </c>
      <c r="F29" s="28" t="s">
        <v>77</v>
      </c>
      <c r="G29" s="29" t="s">
        <v>78</v>
      </c>
      <c r="H29" s="26">
        <f>VLOOKUP(E4:E43,$B4:$C43,2,0)</f>
        <v>3.7199074074074072E-2</v>
      </c>
      <c r="J29" s="30">
        <v>26</v>
      </c>
      <c r="K29" s="28" t="s">
        <v>79</v>
      </c>
      <c r="L29" s="31" t="s">
        <v>80</v>
      </c>
      <c r="M29" s="32">
        <v>3.6990740740740741E-2</v>
      </c>
      <c r="S29" s="1"/>
    </row>
    <row r="30" spans="2:19" ht="15" customHeight="1" x14ac:dyDescent="0.2">
      <c r="B30" s="25">
        <v>15</v>
      </c>
      <c r="C30" s="26">
        <v>3.7094907407407403E-2</v>
      </c>
      <c r="E30" s="27">
        <v>27</v>
      </c>
      <c r="F30" s="28" t="s">
        <v>23</v>
      </c>
      <c r="G30" s="29" t="s">
        <v>24</v>
      </c>
      <c r="H30" s="26">
        <f>VLOOKUP(E4:E43,$B4:$C43,2,0)</f>
        <v>3.0138888888888885E-2</v>
      </c>
      <c r="J30" s="30">
        <v>27</v>
      </c>
      <c r="K30" s="28" t="s">
        <v>53</v>
      </c>
      <c r="L30" s="31" t="s">
        <v>54</v>
      </c>
      <c r="M30" s="32">
        <v>3.7094907407407403E-2</v>
      </c>
      <c r="S30" s="1"/>
    </row>
    <row r="31" spans="2:19" ht="15" customHeight="1" x14ac:dyDescent="0.2">
      <c r="B31" s="25">
        <v>26</v>
      </c>
      <c r="C31" s="26">
        <v>3.7199074074074072E-2</v>
      </c>
      <c r="E31" s="27">
        <v>28</v>
      </c>
      <c r="F31" s="28" t="s">
        <v>79</v>
      </c>
      <c r="G31" s="29" t="s">
        <v>80</v>
      </c>
      <c r="H31" s="26">
        <f>VLOOKUP(E4:E43,$B4:$C43,2,0)</f>
        <v>3.6990740740740741E-2</v>
      </c>
      <c r="J31" s="30">
        <v>28</v>
      </c>
      <c r="K31" s="28" t="s">
        <v>77</v>
      </c>
      <c r="L31" s="31" t="s">
        <v>78</v>
      </c>
      <c r="M31" s="32">
        <v>3.7199074074074072E-2</v>
      </c>
      <c r="S31" s="1"/>
    </row>
    <row r="32" spans="2:19" ht="15" customHeight="1" x14ac:dyDescent="0.2">
      <c r="B32" s="25">
        <v>30</v>
      </c>
      <c r="C32" s="26">
        <v>3.7303240740740741E-2</v>
      </c>
      <c r="E32" s="27">
        <v>29</v>
      </c>
      <c r="F32" s="28" t="s">
        <v>59</v>
      </c>
      <c r="G32" s="29" t="s">
        <v>60</v>
      </c>
      <c r="H32" s="26">
        <f>VLOOKUP(E4:E43,$B4:$C43,2,0)</f>
        <v>3.5057870370370371E-2</v>
      </c>
      <c r="J32" s="30">
        <v>29</v>
      </c>
      <c r="K32" s="28" t="s">
        <v>81</v>
      </c>
      <c r="L32" s="31" t="s">
        <v>82</v>
      </c>
      <c r="M32" s="32">
        <v>3.7303240740740741E-2</v>
      </c>
      <c r="S32" s="1"/>
    </row>
    <row r="33" spans="2:19" ht="15" customHeight="1" x14ac:dyDescent="0.2">
      <c r="B33" s="25">
        <v>20</v>
      </c>
      <c r="C33" s="26">
        <v>3.7673611111111109E-2</v>
      </c>
      <c r="E33" s="27">
        <v>30</v>
      </c>
      <c r="F33" s="28" t="s">
        <v>81</v>
      </c>
      <c r="G33" s="29" t="s">
        <v>82</v>
      </c>
      <c r="H33" s="26">
        <f>VLOOKUP(E4:E43,$B4:$C43,2,0)</f>
        <v>3.7303240740740741E-2</v>
      </c>
      <c r="J33" s="30">
        <v>30</v>
      </c>
      <c r="K33" s="28" t="s">
        <v>65</v>
      </c>
      <c r="L33" s="31" t="s">
        <v>66</v>
      </c>
      <c r="M33" s="32">
        <v>3.7673611111111109E-2</v>
      </c>
      <c r="S33" s="1"/>
    </row>
    <row r="34" spans="2:19" ht="15" customHeight="1" x14ac:dyDescent="0.2">
      <c r="B34" s="25">
        <v>17</v>
      </c>
      <c r="C34" s="26">
        <v>3.7812500000000006E-2</v>
      </c>
      <c r="E34" s="27">
        <v>31</v>
      </c>
      <c r="F34" s="28" t="s">
        <v>75</v>
      </c>
      <c r="G34" s="29" t="s">
        <v>76</v>
      </c>
      <c r="H34" s="26">
        <f>VLOOKUP(E4:E43,$B4:$C43,2,0)</f>
        <v>3.6898148148148145E-2</v>
      </c>
      <c r="J34" s="30">
        <v>31</v>
      </c>
      <c r="K34" s="28" t="s">
        <v>57</v>
      </c>
      <c r="L34" s="31" t="s">
        <v>58</v>
      </c>
      <c r="M34" s="32">
        <v>3.7812500000000006E-2</v>
      </c>
      <c r="S34" s="1"/>
    </row>
    <row r="35" spans="2:19" ht="15" customHeight="1" x14ac:dyDescent="0.2">
      <c r="B35" s="25">
        <v>21</v>
      </c>
      <c r="C35" s="26">
        <v>3.8090277777777778E-2</v>
      </c>
      <c r="E35" s="27">
        <v>32</v>
      </c>
      <c r="F35" s="28" t="s">
        <v>55</v>
      </c>
      <c r="G35" s="29" t="s">
        <v>56</v>
      </c>
      <c r="H35" s="26">
        <f>VLOOKUP(E4:E43,$B4:$C43,2,0)</f>
        <v>3.425925925925926E-2</v>
      </c>
      <c r="J35" s="30">
        <v>32</v>
      </c>
      <c r="K35" s="28" t="s">
        <v>69</v>
      </c>
      <c r="L35" s="31" t="s">
        <v>70</v>
      </c>
      <c r="M35" s="32">
        <v>3.8090277777777778E-2</v>
      </c>
      <c r="S35" s="1"/>
    </row>
    <row r="36" spans="2:19" ht="15" customHeight="1" x14ac:dyDescent="0.2">
      <c r="B36" s="25">
        <v>2</v>
      </c>
      <c r="C36" s="26">
        <v>3.8379629629629632E-2</v>
      </c>
      <c r="E36" s="27">
        <v>33</v>
      </c>
      <c r="F36" s="28" t="s">
        <v>67</v>
      </c>
      <c r="G36" s="29" t="s">
        <v>68</v>
      </c>
      <c r="H36" s="26">
        <f>VLOOKUP(E4:E43,$B4:$C43,2,0)</f>
        <v>3.5856481481481482E-2</v>
      </c>
      <c r="J36" s="30">
        <v>33</v>
      </c>
      <c r="K36" s="28" t="s">
        <v>11</v>
      </c>
      <c r="L36" s="31" t="s">
        <v>12</v>
      </c>
      <c r="M36" s="32">
        <v>3.8379629629629632E-2</v>
      </c>
      <c r="S36" s="1"/>
    </row>
    <row r="37" spans="2:19" ht="15" customHeight="1" x14ac:dyDescent="0.2">
      <c r="B37" s="25">
        <v>12</v>
      </c>
      <c r="C37" s="26">
        <v>3.9930555555555566E-2</v>
      </c>
      <c r="E37" s="27">
        <v>34</v>
      </c>
      <c r="F37" s="28" t="s">
        <v>83</v>
      </c>
      <c r="G37" s="29" t="s">
        <v>84</v>
      </c>
      <c r="H37" s="26">
        <f>VLOOKUP(E4:E43,$B4:$C43,2,0)</f>
        <v>5.0347222222222217E-2</v>
      </c>
      <c r="J37" s="30">
        <v>34</v>
      </c>
      <c r="K37" s="28" t="s">
        <v>45</v>
      </c>
      <c r="L37" s="31" t="s">
        <v>46</v>
      </c>
      <c r="M37" s="32">
        <v>3.9930555555555566E-2</v>
      </c>
      <c r="S37" s="1"/>
    </row>
    <row r="38" spans="2:19" ht="15" customHeight="1" x14ac:dyDescent="0.2">
      <c r="B38" s="25">
        <v>38</v>
      </c>
      <c r="C38" s="26">
        <v>4.0081018518518523E-2</v>
      </c>
      <c r="E38" s="27">
        <v>35</v>
      </c>
      <c r="F38" s="29" t="s">
        <v>51</v>
      </c>
      <c r="G38" s="29" t="s">
        <v>52</v>
      </c>
      <c r="H38" s="26">
        <f>VLOOKUP(E4:E43,$B4:$C43,2,0)</f>
        <v>3.3437500000000002E-2</v>
      </c>
      <c r="J38" s="30">
        <v>35</v>
      </c>
      <c r="K38" s="29" t="s">
        <v>85</v>
      </c>
      <c r="L38" s="31" t="s">
        <v>86</v>
      </c>
      <c r="M38" s="32">
        <v>4.0081018518518523E-2</v>
      </c>
      <c r="S38" s="1"/>
    </row>
    <row r="39" spans="2:19" ht="15" customHeight="1" x14ac:dyDescent="0.2">
      <c r="B39" s="25">
        <v>18</v>
      </c>
      <c r="C39" s="26">
        <v>4.1250000000000002E-2</v>
      </c>
      <c r="E39" s="27">
        <v>36</v>
      </c>
      <c r="F39" s="29" t="s">
        <v>73</v>
      </c>
      <c r="G39" s="29" t="s">
        <v>74</v>
      </c>
      <c r="H39" s="26">
        <f>VLOOKUP(E4:E43,$B4:$C43,2,0)</f>
        <v>3.6724537037037035E-2</v>
      </c>
      <c r="J39" s="30">
        <v>36</v>
      </c>
      <c r="K39" s="28" t="s">
        <v>61</v>
      </c>
      <c r="L39" s="31" t="s">
        <v>62</v>
      </c>
      <c r="M39" s="32">
        <v>4.1250000000000002E-2</v>
      </c>
      <c r="S39" s="1"/>
    </row>
    <row r="40" spans="2:19" ht="15" customHeight="1" x14ac:dyDescent="0.2">
      <c r="B40" s="25">
        <v>14</v>
      </c>
      <c r="C40" s="26">
        <v>4.2430555555555555E-2</v>
      </c>
      <c r="E40" s="27">
        <v>37</v>
      </c>
      <c r="F40" s="29" t="s">
        <v>47</v>
      </c>
      <c r="G40" s="29" t="s">
        <v>48</v>
      </c>
      <c r="H40" s="26">
        <f>VLOOKUP(E4:E43,$B4:$C43,2,0)</f>
        <v>3.3402777777777774E-2</v>
      </c>
      <c r="J40" s="30">
        <v>37</v>
      </c>
      <c r="K40" s="28" t="s">
        <v>49</v>
      </c>
      <c r="L40" s="31" t="s">
        <v>50</v>
      </c>
      <c r="M40" s="32">
        <v>4.2430555555555555E-2</v>
      </c>
      <c r="S40" s="1"/>
    </row>
    <row r="41" spans="2:19" ht="15" customHeight="1" x14ac:dyDescent="0.2">
      <c r="B41" s="25">
        <v>19</v>
      </c>
      <c r="C41" s="26">
        <v>4.2870370370370371E-2</v>
      </c>
      <c r="E41" s="27">
        <v>38</v>
      </c>
      <c r="F41" s="29" t="s">
        <v>85</v>
      </c>
      <c r="G41" s="29" t="s">
        <v>86</v>
      </c>
      <c r="H41" s="26">
        <f>VLOOKUP(E4:E43,$B4:$C43,2,0)</f>
        <v>4.0081018518518523E-2</v>
      </c>
      <c r="J41" s="30">
        <v>38</v>
      </c>
      <c r="K41" s="28" t="s">
        <v>63</v>
      </c>
      <c r="L41" s="31" t="s">
        <v>64</v>
      </c>
      <c r="M41" s="32">
        <v>4.2870370370370371E-2</v>
      </c>
      <c r="S41" s="1"/>
    </row>
    <row r="42" spans="2:19" ht="15" customHeight="1" x14ac:dyDescent="0.2">
      <c r="B42" s="25">
        <v>34</v>
      </c>
      <c r="C42" s="26">
        <v>5.0347222222222217E-2</v>
      </c>
      <c r="E42" s="27">
        <v>39</v>
      </c>
      <c r="F42" s="29" t="s">
        <v>71</v>
      </c>
      <c r="G42" s="29" t="s">
        <v>72</v>
      </c>
      <c r="H42" s="26">
        <f>VLOOKUP(E4:E43,$B4:$C43,2,0)</f>
        <v>3.6342592592592593E-2</v>
      </c>
      <c r="J42" s="30">
        <v>39</v>
      </c>
      <c r="K42" s="28" t="s">
        <v>83</v>
      </c>
      <c r="L42" s="31" t="s">
        <v>84</v>
      </c>
      <c r="M42" s="32">
        <v>5.0347222222222217E-2</v>
      </c>
      <c r="S42" s="1"/>
    </row>
    <row r="43" spans="2:19" ht="15" customHeight="1" x14ac:dyDescent="0.2">
      <c r="B43" s="25"/>
      <c r="C43" s="26"/>
      <c r="E43" s="27">
        <v>40</v>
      </c>
      <c r="F43" s="29"/>
      <c r="G43" s="29"/>
      <c r="H43" s="26" t="e">
        <f>VLOOKUP(E4:E43,$B4:$C43,2,0)</f>
        <v>#N/A</v>
      </c>
      <c r="J43" s="30">
        <v>40</v>
      </c>
      <c r="K43" s="29"/>
      <c r="L43" s="31"/>
      <c r="M43" s="32" t="e">
        <f>{#N/A}</f>
        <v>#N/A</v>
      </c>
      <c r="S43" s="1"/>
    </row>
    <row r="45" spans="2:19" ht="15" customHeight="1" x14ac:dyDescent="0.2">
      <c r="C45" s="9"/>
    </row>
  </sheetData>
  <mergeCells count="1">
    <mergeCell ref="B2:C2"/>
  </mergeCells>
  <pageMargins left="0.86597222222222225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&amp;C&amp;"Arial,Bold"&amp;12&amp;UROUNDLEICESTER RELAY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2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7.42578125" style="38" customWidth="1"/>
    <col min="16" max="16" width="13.140625" style="38" customWidth="1"/>
    <col min="17" max="17" width="2.285156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414</v>
      </c>
      <c r="F1" s="51"/>
      <c r="H1" s="57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415</v>
      </c>
      <c r="C2" s="74"/>
      <c r="E2" s="76" t="s">
        <v>89</v>
      </c>
      <c r="F2" s="76"/>
      <c r="G2" s="76"/>
      <c r="H2" s="36">
        <v>0.30208333333333331</v>
      </c>
      <c r="I2" s="52"/>
      <c r="M2" s="39" t="s">
        <v>414</v>
      </c>
      <c r="N2" s="39"/>
      <c r="O2" s="39"/>
      <c r="P2" s="61"/>
      <c r="Q2" s="62"/>
      <c r="R2" s="53" t="s">
        <v>414</v>
      </c>
    </row>
    <row r="3" spans="2:20" ht="15.75" customHeight="1" x14ac:dyDescent="0.25">
      <c r="B3" s="17" t="s">
        <v>2</v>
      </c>
      <c r="C3" s="18" t="s">
        <v>3</v>
      </c>
      <c r="D3" s="16"/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0.27487268518518521</v>
      </c>
      <c r="E4" s="27">
        <v>1</v>
      </c>
      <c r="F4" s="56" t="str">
        <f>'LEG A'!F4</f>
        <v>CORITANIANS MEN</v>
      </c>
      <c r="G4" s="29" t="s">
        <v>416</v>
      </c>
      <c r="H4" s="48">
        <f>IF('LEG I'!I4&lt;'LEG I'!H2,'LEG I'!I4,'LEG I'!H2)</f>
        <v>0.24131944444444445</v>
      </c>
      <c r="I4" s="58">
        <f>VLOOKUP(E4:E43,$B4:$C43,2,0)</f>
        <v>0.27487268518518521</v>
      </c>
      <c r="J4" s="48">
        <f>I4-H4</f>
        <v>3.3553240740740758E-2</v>
      </c>
      <c r="K4" s="48">
        <f>'LEG I'!K4+J4</f>
        <v>0.27487268518518521</v>
      </c>
      <c r="M4" s="49">
        <v>1</v>
      </c>
      <c r="N4" s="49" t="s">
        <v>21</v>
      </c>
      <c r="O4" s="49" t="s">
        <v>417</v>
      </c>
      <c r="P4" s="50">
        <v>3.168981481481481E-2</v>
      </c>
      <c r="Q4" s="37"/>
      <c r="R4" s="49">
        <v>1</v>
      </c>
      <c r="S4" s="49" t="s">
        <v>9</v>
      </c>
      <c r="T4" s="50">
        <v>0.27487268518518521</v>
      </c>
    </row>
    <row r="5" spans="2:20" ht="15" customHeight="1" x14ac:dyDescent="0.2">
      <c r="B5" s="25">
        <v>27</v>
      </c>
      <c r="C5" s="26">
        <v>0.28496527777777775</v>
      </c>
      <c r="E5" s="27">
        <v>2</v>
      </c>
      <c r="F5" s="56" t="str">
        <f>'LEG A'!F5</f>
        <v>HUNCOTE LADIES</v>
      </c>
      <c r="G5" s="29" t="s">
        <v>418</v>
      </c>
      <c r="H5" s="48">
        <f>IF('LEG I'!I5&lt;'LEG I'!H2, 'LEG I'!I5,'LEG I'!H2 )</f>
        <v>0.2840509259259259</v>
      </c>
      <c r="I5" s="58">
        <f>VLOOKUP(E4:E43,$B4:$C43,2,0)</f>
        <v>0.33148148148148149</v>
      </c>
      <c r="J5" s="48">
        <f t="shared" ref="J5:J43" si="0">I5-H5</f>
        <v>4.7430555555555587E-2</v>
      </c>
      <c r="K5" s="48">
        <f>'LEG I'!K5+J5</f>
        <v>0.36685185185185193</v>
      </c>
      <c r="M5" s="49">
        <v>2</v>
      </c>
      <c r="N5" s="49" t="s">
        <v>51</v>
      </c>
      <c r="O5" s="49" t="s">
        <v>284</v>
      </c>
      <c r="P5" s="50">
        <v>3.2245370370370341E-2</v>
      </c>
      <c r="Q5" s="37"/>
      <c r="R5" s="49">
        <v>2</v>
      </c>
      <c r="S5" s="49" t="s">
        <v>23</v>
      </c>
      <c r="T5" s="50">
        <v>0.28496527777777775</v>
      </c>
    </row>
    <row r="6" spans="2:20" ht="15" customHeight="1" x14ac:dyDescent="0.2">
      <c r="B6" s="25">
        <v>13</v>
      </c>
      <c r="C6" s="26">
        <v>0.28699074074074082</v>
      </c>
      <c r="E6" s="27">
        <v>3</v>
      </c>
      <c r="F6" s="56" t="str">
        <f>'LEG A'!F6</f>
        <v>CHARNWOOD MIXED</v>
      </c>
      <c r="G6" s="29" t="s">
        <v>419</v>
      </c>
      <c r="H6" s="48">
        <f>IF('LEG I'!I6&lt;'LEG I'!H2, 'LEG I'!I6,'LEG I'!H2 )</f>
        <v>0.2600810185185185</v>
      </c>
      <c r="I6" s="58">
        <f>VLOOKUP(E4:E43,$B4:$C43,2,0)</f>
        <v>0.29314814814814816</v>
      </c>
      <c r="J6" s="48">
        <f t="shared" si="0"/>
        <v>3.3067129629629655E-2</v>
      </c>
      <c r="K6" s="48">
        <f>'LEG I'!K6+J6</f>
        <v>0.296875</v>
      </c>
      <c r="M6" s="49">
        <v>3</v>
      </c>
      <c r="N6" s="49" t="s">
        <v>23</v>
      </c>
      <c r="O6" s="49" t="s">
        <v>420</v>
      </c>
      <c r="P6" s="50">
        <v>3.2743055555555511E-2</v>
      </c>
      <c r="Q6" s="37"/>
      <c r="R6" s="49">
        <v>3</v>
      </c>
      <c r="S6" s="49" t="s">
        <v>27</v>
      </c>
      <c r="T6" s="50">
        <v>0.28699074074074082</v>
      </c>
    </row>
    <row r="7" spans="2:20" ht="15" customHeight="1" x14ac:dyDescent="0.2">
      <c r="B7" s="25">
        <v>3</v>
      </c>
      <c r="C7" s="26">
        <v>0.29314814814814816</v>
      </c>
      <c r="E7" s="27">
        <v>4</v>
      </c>
      <c r="F7" s="56" t="str">
        <f>'LEG A'!F7</f>
        <v>ROADHOGGS MEN</v>
      </c>
      <c r="G7" s="29" t="s">
        <v>421</v>
      </c>
      <c r="H7" s="48">
        <f>IF('LEG I'!I7&lt;'LEG I'!H2, 'LEG I'!I7,'LEG I'!H2 )</f>
        <v>0.26807870370370374</v>
      </c>
      <c r="I7" s="58">
        <f>VLOOKUP(E4:E43,$B4:$C43,2,0)</f>
        <v>0.30781250000000004</v>
      </c>
      <c r="J7" s="48">
        <f t="shared" si="0"/>
        <v>3.9733796296296309E-2</v>
      </c>
      <c r="K7" s="48">
        <f>'LEG I'!K7+J7</f>
        <v>0.34371527777777794</v>
      </c>
      <c r="M7" s="49">
        <v>4</v>
      </c>
      <c r="N7" s="49" t="s">
        <v>15</v>
      </c>
      <c r="O7" s="49" t="s">
        <v>419</v>
      </c>
      <c r="P7" s="50">
        <v>3.3067129629629655E-2</v>
      </c>
      <c r="Q7" s="37"/>
      <c r="R7" s="49">
        <v>4</v>
      </c>
      <c r="S7" s="49" t="s">
        <v>25</v>
      </c>
      <c r="T7" s="50">
        <v>0.2946759259259259</v>
      </c>
    </row>
    <row r="8" spans="2:20" ht="15" customHeight="1" x14ac:dyDescent="0.2">
      <c r="B8" s="25">
        <v>6</v>
      </c>
      <c r="C8" s="26">
        <v>0.2946759259259259</v>
      </c>
      <c r="E8" s="27">
        <v>5</v>
      </c>
      <c r="F8" s="56" t="str">
        <f>'LEG A'!F8</f>
        <v>L'BORO UNI MIXED</v>
      </c>
      <c r="G8" s="29" t="s">
        <v>417</v>
      </c>
      <c r="H8" s="48">
        <f>IF('LEG I'!I8&lt;'LEG I'!H2, 'LEG I'!I8,'LEG I'!H2 )</f>
        <v>0.27684027777777781</v>
      </c>
      <c r="I8" s="58">
        <f>VLOOKUP(E4:E43,$B4:$C43,2,0)</f>
        <v>0.30853009259259268</v>
      </c>
      <c r="J8" s="48">
        <f t="shared" si="0"/>
        <v>3.1689814814814865E-2</v>
      </c>
      <c r="K8" s="48">
        <f>'LEG I'!K8+J8</f>
        <v>0.34320601851851856</v>
      </c>
      <c r="M8" s="49">
        <v>5</v>
      </c>
      <c r="N8" s="49" t="s">
        <v>9</v>
      </c>
      <c r="O8" s="49" t="s">
        <v>416</v>
      </c>
      <c r="P8" s="50">
        <v>3.3553240740740758E-2</v>
      </c>
      <c r="Q8" s="37"/>
      <c r="R8" s="49">
        <v>5</v>
      </c>
      <c r="S8" s="49" t="s">
        <v>15</v>
      </c>
      <c r="T8" s="50">
        <v>0.296875</v>
      </c>
    </row>
    <row r="9" spans="2:20" ht="15" customHeight="1" x14ac:dyDescent="0.2">
      <c r="B9" s="25">
        <v>16</v>
      </c>
      <c r="C9" s="26">
        <v>0.3004398148148148</v>
      </c>
      <c r="E9" s="27">
        <v>6</v>
      </c>
      <c r="F9" s="56" t="str">
        <f>'LEG A'!F9</f>
        <v>HUNCOTE MENS A</v>
      </c>
      <c r="G9" s="29" t="s">
        <v>422</v>
      </c>
      <c r="H9" s="48">
        <f>IF('LEG I'!I9&lt;'LEG I'!H2, 'LEG I'!I9,'LEG I'!H2 )</f>
        <v>0.25931712962962972</v>
      </c>
      <c r="I9" s="58">
        <f>VLOOKUP(E4:E43,$B4:$C43,2,0)</f>
        <v>0.2946759259259259</v>
      </c>
      <c r="J9" s="48">
        <f t="shared" si="0"/>
        <v>3.535879629629618E-2</v>
      </c>
      <c r="K9" s="48">
        <f>'LEG I'!K9+J9</f>
        <v>0.2946759259259259</v>
      </c>
      <c r="M9" s="49">
        <v>6</v>
      </c>
      <c r="N9" s="49" t="s">
        <v>43</v>
      </c>
      <c r="O9" s="49" t="s">
        <v>423</v>
      </c>
      <c r="P9" s="50">
        <v>3.4988425925925881E-2</v>
      </c>
      <c r="Q9" s="37"/>
      <c r="R9" s="49">
        <v>6</v>
      </c>
      <c r="S9" s="49" t="s">
        <v>33</v>
      </c>
      <c r="T9" s="50">
        <v>0.3004398148148148</v>
      </c>
    </row>
    <row r="10" spans="2:20" ht="15" customHeight="1" x14ac:dyDescent="0.2">
      <c r="B10" s="25">
        <v>35</v>
      </c>
      <c r="C10" s="26">
        <v>0.30072916666666666</v>
      </c>
      <c r="E10" s="27">
        <v>7</v>
      </c>
      <c r="F10" s="56" t="str">
        <f>'LEG A'!F10</f>
        <v>HUNCOTE MENS B</v>
      </c>
      <c r="G10" s="29" t="s">
        <v>424</v>
      </c>
      <c r="H10" s="48">
        <f>IF('LEG I'!I10&lt;'LEG I'!H2, 'LEG I'!I10,'LEG I'!H2 )</f>
        <v>0.2713888888888889</v>
      </c>
      <c r="I10" s="58">
        <f>VLOOKUP(E4:E43,$B4:$C43,2,0)</f>
        <v>0.31327546296296299</v>
      </c>
      <c r="J10" s="48">
        <f t="shared" si="0"/>
        <v>4.188657407407409E-2</v>
      </c>
      <c r="K10" s="48">
        <f>'LEG I'!K10+J10</f>
        <v>0.33824074074074079</v>
      </c>
      <c r="M10" s="49">
        <v>7</v>
      </c>
      <c r="N10" s="49" t="s">
        <v>27</v>
      </c>
      <c r="O10" s="49" t="s">
        <v>425</v>
      </c>
      <c r="P10" s="50">
        <v>3.5266203703703702E-2</v>
      </c>
      <c r="Q10" s="37"/>
      <c r="R10" s="49">
        <v>7</v>
      </c>
      <c r="S10" s="49" t="s">
        <v>17</v>
      </c>
      <c r="T10" s="50">
        <v>0.30099537037037044</v>
      </c>
    </row>
    <row r="11" spans="2:20" ht="15" customHeight="1" x14ac:dyDescent="0.2">
      <c r="B11" s="25">
        <v>8</v>
      </c>
      <c r="C11" s="26">
        <v>0.30099537037037044</v>
      </c>
      <c r="E11" s="27">
        <v>8</v>
      </c>
      <c r="F11" s="56" t="str">
        <f>'LEG A'!F11</f>
        <v>LEIC TRI MIXED A</v>
      </c>
      <c r="G11" s="29" t="s">
        <v>426</v>
      </c>
      <c r="H11" s="48">
        <f>IF('LEG I'!I11&lt;'LEG I'!H2, 'LEG I'!I11,'LEG I'!H2 )</f>
        <v>0.26458333333333334</v>
      </c>
      <c r="I11" s="58">
        <f>VLOOKUP(E4:E43,$B4:$C43,2,0)</f>
        <v>0.30099537037037044</v>
      </c>
      <c r="J11" s="48">
        <f t="shared" si="0"/>
        <v>3.6412037037037104E-2</v>
      </c>
      <c r="K11" s="48">
        <f>'LEG I'!K11+J11</f>
        <v>0.30099537037037044</v>
      </c>
      <c r="M11" s="49">
        <v>8</v>
      </c>
      <c r="N11" s="49" t="s">
        <v>65</v>
      </c>
      <c r="O11" s="49" t="s">
        <v>427</v>
      </c>
      <c r="P11" s="50">
        <v>3.530092592592593E-2</v>
      </c>
      <c r="Q11" s="37"/>
      <c r="R11" s="49">
        <v>8</v>
      </c>
      <c r="S11" s="49" t="s">
        <v>51</v>
      </c>
      <c r="T11" s="50">
        <v>0.30280092592592589</v>
      </c>
    </row>
    <row r="12" spans="2:20" ht="15" customHeight="1" x14ac:dyDescent="0.2">
      <c r="B12" s="25">
        <v>32</v>
      </c>
      <c r="C12" s="26">
        <v>0.3064236111111111</v>
      </c>
      <c r="E12" s="27">
        <v>9</v>
      </c>
      <c r="F12" s="56" t="str">
        <f>'LEG A'!F12</f>
        <v>LEIC TRI MIXED B</v>
      </c>
      <c r="G12" s="29" t="s">
        <v>428</v>
      </c>
      <c r="H12" s="48">
        <f>IF('LEG I'!I12&lt;'LEG I'!H2,'LEG I'!I12,'LEG I'!H2 )</f>
        <v>0.26791666666666664</v>
      </c>
      <c r="I12" s="58">
        <f>VLOOKUP(E4:E43,$B4:$C43,2,0)</f>
        <v>0.3160648148148148</v>
      </c>
      <c r="J12" s="48">
        <f t="shared" si="0"/>
        <v>4.8148148148148162E-2</v>
      </c>
      <c r="K12" s="48">
        <f>'LEG I'!K12+J12</f>
        <v>0.38274305555555554</v>
      </c>
      <c r="M12" s="49">
        <v>9</v>
      </c>
      <c r="N12" s="49" t="s">
        <v>25</v>
      </c>
      <c r="O12" s="49" t="s">
        <v>422</v>
      </c>
      <c r="P12" s="50">
        <v>3.5358796296296235E-2</v>
      </c>
      <c r="Q12" s="37"/>
      <c r="R12" s="49">
        <v>9</v>
      </c>
      <c r="S12" s="49" t="s">
        <v>55</v>
      </c>
      <c r="T12" s="50">
        <v>0.32483796296296291</v>
      </c>
    </row>
    <row r="13" spans="2:20" ht="15" customHeight="1" x14ac:dyDescent="0.2">
      <c r="B13" s="25">
        <v>10</v>
      </c>
      <c r="C13" s="26">
        <v>0.3067361111111111</v>
      </c>
      <c r="E13" s="27">
        <v>10</v>
      </c>
      <c r="F13" s="56" t="str">
        <f>'LEG A'!F13</f>
        <v>WEST END MIXED A</v>
      </c>
      <c r="G13" s="29" t="s">
        <v>429</v>
      </c>
      <c r="H13" s="48">
        <f>IF('LEG I'!I13&lt;'LEG I'!H2,'LEG I'!I13,'LEG I'!H2 )</f>
        <v>0.26771990740740748</v>
      </c>
      <c r="I13" s="58">
        <f>VLOOKUP(E4:E43,$B4:$C43,2,0)</f>
        <v>0.3067361111111111</v>
      </c>
      <c r="J13" s="48">
        <f t="shared" si="0"/>
        <v>3.9016203703703622E-2</v>
      </c>
      <c r="K13" s="48">
        <f>'LEG I'!K13+J13</f>
        <v>0.33098379629629626</v>
      </c>
      <c r="M13" s="49">
        <v>10</v>
      </c>
      <c r="N13" s="49" t="s">
        <v>33</v>
      </c>
      <c r="O13" s="49" t="s">
        <v>430</v>
      </c>
      <c r="P13" s="50">
        <v>3.5891203703703689E-2</v>
      </c>
      <c r="Q13" s="37"/>
      <c r="R13" s="49">
        <v>10</v>
      </c>
      <c r="S13" s="49" t="s">
        <v>37</v>
      </c>
      <c r="T13" s="50">
        <v>0.33098379629629621</v>
      </c>
    </row>
    <row r="14" spans="2:20" ht="15" customHeight="1" x14ac:dyDescent="0.2">
      <c r="B14" s="25">
        <v>4</v>
      </c>
      <c r="C14" s="26">
        <v>0.30781250000000004</v>
      </c>
      <c r="E14" s="27">
        <v>11</v>
      </c>
      <c r="F14" s="56" t="str">
        <f>'LEG A'!F14</f>
        <v>WEST END MIXED B</v>
      </c>
      <c r="G14" s="29" t="s">
        <v>431</v>
      </c>
      <c r="H14" s="48">
        <f>IF('LEG I'!I14&lt;'LEG I'!H2,'LEG I'!I14,'LEG I'!H2 )</f>
        <v>0.28994212962962962</v>
      </c>
      <c r="I14" s="58">
        <f>VLOOKUP(E4:E43,$B4:$C43,2,0)</f>
        <v>0.34501157407407412</v>
      </c>
      <c r="J14" s="48">
        <f t="shared" si="0"/>
        <v>5.5069444444444504E-2</v>
      </c>
      <c r="K14" s="48">
        <f>'LEG I'!K14+J14</f>
        <v>0.41568287037037044</v>
      </c>
      <c r="M14" s="49">
        <v>11</v>
      </c>
      <c r="N14" s="49" t="s">
        <v>17</v>
      </c>
      <c r="O14" s="49" t="s">
        <v>426</v>
      </c>
      <c r="P14" s="50">
        <v>3.6412037037037048E-2</v>
      </c>
      <c r="Q14" s="37"/>
      <c r="R14" s="49">
        <v>11</v>
      </c>
      <c r="S14" s="49" t="s">
        <v>43</v>
      </c>
      <c r="T14" s="50">
        <v>0.33137731481481481</v>
      </c>
    </row>
    <row r="15" spans="2:20" ht="15" customHeight="1" x14ac:dyDescent="0.2">
      <c r="B15" s="25">
        <v>5</v>
      </c>
      <c r="C15" s="26">
        <v>0.30853009259259268</v>
      </c>
      <c r="E15" s="27">
        <v>12</v>
      </c>
      <c r="F15" s="56" t="str">
        <f>'LEG A'!F15</f>
        <v>WEST END MIXED C</v>
      </c>
      <c r="G15" s="29" t="s">
        <v>432</v>
      </c>
      <c r="H15" s="48">
        <f>IF('LEG I'!I15&lt;'LEG I'!H2,'LEG I'!I15,'LEG I'!H2 )</f>
        <v>0.29120370370370369</v>
      </c>
      <c r="I15" s="58">
        <f>VLOOKUP(E4:E43,$B4:$C43,2,0)</f>
        <v>0.34886574074074078</v>
      </c>
      <c r="J15" s="48">
        <f t="shared" si="0"/>
        <v>5.7662037037037095E-2</v>
      </c>
      <c r="K15" s="48">
        <f>'LEG I'!K15+J15</f>
        <v>0.39854166666666668</v>
      </c>
      <c r="M15" s="49">
        <v>12</v>
      </c>
      <c r="N15" s="49" t="s">
        <v>55</v>
      </c>
      <c r="O15" s="49" t="s">
        <v>433</v>
      </c>
      <c r="P15" s="50">
        <v>3.681712962962963E-2</v>
      </c>
      <c r="Q15" s="37"/>
      <c r="R15" s="49">
        <v>12</v>
      </c>
      <c r="S15" s="49" t="s">
        <v>39</v>
      </c>
      <c r="T15" s="50">
        <v>0.33416666666666661</v>
      </c>
    </row>
    <row r="16" spans="2:20" ht="15" customHeight="1" x14ac:dyDescent="0.2">
      <c r="B16" s="25">
        <v>25</v>
      </c>
      <c r="C16" s="26">
        <v>0.31055555555555558</v>
      </c>
      <c r="E16" s="27">
        <v>13</v>
      </c>
      <c r="F16" s="56" t="str">
        <f>'LEG A'!F16</f>
        <v>HINCKLEY MEN</v>
      </c>
      <c r="G16" s="29" t="s">
        <v>425</v>
      </c>
      <c r="H16" s="48">
        <f>IF('LEG I'!I16&lt;'LEG I'!H2,'LEG I'!I16,'LEG I'!H2 )</f>
        <v>0.25172453703703712</v>
      </c>
      <c r="I16" s="58">
        <f>VLOOKUP(E4:E43,$B4:$C43,2,0)</f>
        <v>0.28699074074074082</v>
      </c>
      <c r="J16" s="48">
        <f t="shared" si="0"/>
        <v>3.5266203703703702E-2</v>
      </c>
      <c r="K16" s="48">
        <f>'LEG I'!K16+J16</f>
        <v>0.28699074074074082</v>
      </c>
      <c r="M16" s="49">
        <v>13</v>
      </c>
      <c r="N16" s="49" t="s">
        <v>53</v>
      </c>
      <c r="O16" s="49" t="s">
        <v>434</v>
      </c>
      <c r="P16" s="50">
        <v>3.6932870370370352E-2</v>
      </c>
      <c r="Q16" s="37"/>
      <c r="R16" s="49">
        <v>13</v>
      </c>
      <c r="S16" s="49" t="s">
        <v>29</v>
      </c>
      <c r="T16" s="50">
        <v>0.33824074074074073</v>
      </c>
    </row>
    <row r="17" spans="2:20" ht="15" customHeight="1" x14ac:dyDescent="0.2">
      <c r="B17" s="25">
        <v>24</v>
      </c>
      <c r="C17" s="26">
        <v>0.31074074074074076</v>
      </c>
      <c r="E17" s="27">
        <v>14</v>
      </c>
      <c r="F17" s="56" t="str">
        <f>'LEG A'!F17</f>
        <v>HINCKLEY LADIES</v>
      </c>
      <c r="G17" s="29" t="s">
        <v>435</v>
      </c>
      <c r="H17" s="48">
        <f>IF('LEG I'!I17&lt;'LEG I'!H2,'LEG I'!I17,'LEG I'!H2 )</f>
        <v>0.27817129629629628</v>
      </c>
      <c r="I17" s="58">
        <f>VLOOKUP(E4:E43,$B4:$C43,2,0)</f>
        <v>0.32168981481481485</v>
      </c>
      <c r="J17" s="48">
        <f t="shared" si="0"/>
        <v>4.3518518518518567E-2</v>
      </c>
      <c r="K17" s="48">
        <f>'LEG I'!K17+J17</f>
        <v>0.37283564814814824</v>
      </c>
      <c r="M17" s="49">
        <v>14</v>
      </c>
      <c r="N17" s="49" t="s">
        <v>47</v>
      </c>
      <c r="O17" s="49" t="s">
        <v>436</v>
      </c>
      <c r="P17" s="50">
        <v>3.819444444444442E-2</v>
      </c>
      <c r="Q17" s="37"/>
      <c r="R17" s="49">
        <v>14</v>
      </c>
      <c r="S17" s="49" t="s">
        <v>13</v>
      </c>
      <c r="T17" s="50">
        <v>0.34256944444444448</v>
      </c>
    </row>
    <row r="18" spans="2:20" ht="15" customHeight="1" x14ac:dyDescent="0.2">
      <c r="B18" s="25">
        <v>37</v>
      </c>
      <c r="C18" s="26">
        <v>0.3107638888888889</v>
      </c>
      <c r="E18" s="27">
        <v>15</v>
      </c>
      <c r="F18" s="56" t="str">
        <f>'LEG A'!F18</f>
        <v>HINCKLEY MIXED</v>
      </c>
      <c r="G18" s="29" t="s">
        <v>434</v>
      </c>
      <c r="H18" s="48">
        <f>IF('LEG I'!I18&lt;'LEG I'!H2,'LEG I'!I18,'LEG I'!H2 )</f>
        <v>0.28578703703703706</v>
      </c>
      <c r="I18" s="58">
        <f>VLOOKUP(E4:E43,$B4:$C43,2,0)</f>
        <v>0.32271990740740741</v>
      </c>
      <c r="J18" s="48">
        <f t="shared" si="0"/>
        <v>3.6932870370370352E-2</v>
      </c>
      <c r="K18" s="48">
        <f>'LEG I'!K18+J18</f>
        <v>0.38696759259259267</v>
      </c>
      <c r="M18" s="49">
        <v>15</v>
      </c>
      <c r="N18" s="49" t="s">
        <v>37</v>
      </c>
      <c r="O18" s="49" t="s">
        <v>429</v>
      </c>
      <c r="P18" s="50">
        <v>3.9016203703703678E-2</v>
      </c>
      <c r="Q18" s="37"/>
      <c r="R18" s="49">
        <v>15</v>
      </c>
      <c r="S18" s="49" t="s">
        <v>21</v>
      </c>
      <c r="T18" s="50">
        <v>0.34320601851851851</v>
      </c>
    </row>
    <row r="19" spans="2:20" ht="15" customHeight="1" x14ac:dyDescent="0.2">
      <c r="B19" s="25">
        <v>7</v>
      </c>
      <c r="C19" s="26">
        <v>0.31327546296296299</v>
      </c>
      <c r="E19" s="27">
        <v>16</v>
      </c>
      <c r="F19" s="56" t="str">
        <f>'LEG A'!F19</f>
        <v>WREAKE MENS A</v>
      </c>
      <c r="G19" s="29" t="s">
        <v>430</v>
      </c>
      <c r="H19" s="48">
        <f>IF('LEG I'!I19&lt;'LEG I'!H2,'LEG I'!I19,'LEG I'!H2 )</f>
        <v>0.26454861111111116</v>
      </c>
      <c r="I19" s="58">
        <f>VLOOKUP(E4:E43,$B4:$C43,2,0)</f>
        <v>0.3004398148148148</v>
      </c>
      <c r="J19" s="48">
        <f t="shared" si="0"/>
        <v>3.5891203703703634E-2</v>
      </c>
      <c r="K19" s="48">
        <f>'LEG I'!K19+J19</f>
        <v>0.3004398148148148</v>
      </c>
      <c r="M19" s="49">
        <v>16</v>
      </c>
      <c r="N19" s="49" t="s">
        <v>19</v>
      </c>
      <c r="O19" s="49" t="s">
        <v>421</v>
      </c>
      <c r="P19" s="50">
        <v>3.9733796296296253E-2</v>
      </c>
      <c r="Q19" s="37"/>
      <c r="R19" s="49">
        <v>16</v>
      </c>
      <c r="S19" s="49" t="s">
        <v>19</v>
      </c>
      <c r="T19" s="50">
        <v>0.34371527777777777</v>
      </c>
    </row>
    <row r="20" spans="2:20" ht="15" customHeight="1" x14ac:dyDescent="0.2">
      <c r="B20" s="25">
        <v>28</v>
      </c>
      <c r="C20" s="26">
        <v>0.31375000000000008</v>
      </c>
      <c r="E20" s="27">
        <v>17</v>
      </c>
      <c r="F20" s="56" t="str">
        <f>'LEG A'!F20</f>
        <v>WREAKE MENS B</v>
      </c>
      <c r="G20" s="29" t="s">
        <v>437</v>
      </c>
      <c r="H20" s="48">
        <f>IF('LEG I'!I20&lt;'LEG I'!H2,'LEG I'!I20,'LEG I'!H2 )</f>
        <v>0.28277777777777779</v>
      </c>
      <c r="I20" s="58">
        <f>VLOOKUP(E4:E43,$B4:$C43,2,0)</f>
        <v>0.32307870370370373</v>
      </c>
      <c r="J20" s="48">
        <f t="shared" si="0"/>
        <v>4.0300925925925934E-2</v>
      </c>
      <c r="K20" s="48">
        <f>'LEG I'!K20+J20</f>
        <v>0.35118055555555561</v>
      </c>
      <c r="M20" s="49">
        <v>17</v>
      </c>
      <c r="N20" s="49" t="s">
        <v>83</v>
      </c>
      <c r="O20" s="49" t="s">
        <v>438</v>
      </c>
      <c r="P20" s="50">
        <v>4.0254629629629612E-2</v>
      </c>
      <c r="Q20" s="37"/>
      <c r="R20" s="49">
        <v>17</v>
      </c>
      <c r="S20" s="49" t="s">
        <v>47</v>
      </c>
      <c r="T20" s="50">
        <v>0.34502314814814816</v>
      </c>
    </row>
    <row r="21" spans="2:20" ht="15" customHeight="1" x14ac:dyDescent="0.2">
      <c r="B21" s="25">
        <v>9</v>
      </c>
      <c r="C21" s="26">
        <v>0.3160648148148148</v>
      </c>
      <c r="E21" s="27">
        <v>18</v>
      </c>
      <c r="F21" s="56" t="str">
        <f>'LEG A'!F21</f>
        <v>WREAKE LADIES A</v>
      </c>
      <c r="G21" s="29" t="s">
        <v>439</v>
      </c>
      <c r="H21" s="48">
        <v>0.29652777777777778</v>
      </c>
      <c r="I21" s="58">
        <f>VLOOKUP(E4:E43,$B4:$C43,2,0)</f>
        <v>0.34197916666666672</v>
      </c>
      <c r="J21" s="48">
        <f t="shared" si="0"/>
        <v>4.5451388888888944E-2</v>
      </c>
      <c r="K21" s="48">
        <f>'LEG I'!K21+J21</f>
        <v>0.39535879629629639</v>
      </c>
      <c r="M21" s="49">
        <v>18</v>
      </c>
      <c r="N21" s="49" t="s">
        <v>57</v>
      </c>
      <c r="O21" s="49" t="s">
        <v>437</v>
      </c>
      <c r="P21" s="50">
        <v>4.0300925925925879E-2</v>
      </c>
      <c r="Q21" s="37"/>
      <c r="R21" s="49">
        <v>18</v>
      </c>
      <c r="S21" s="49" t="s">
        <v>57</v>
      </c>
      <c r="T21" s="50">
        <v>0.35118055555555561</v>
      </c>
    </row>
    <row r="22" spans="2:20" ht="15" customHeight="1" x14ac:dyDescent="0.2">
      <c r="B22" s="25">
        <v>36</v>
      </c>
      <c r="C22" s="26">
        <v>0.31784722222222228</v>
      </c>
      <c r="E22" s="27">
        <v>19</v>
      </c>
      <c r="F22" s="56" t="str">
        <f>'LEG A'!F22</f>
        <v>WREAKE LADIES B</v>
      </c>
      <c r="G22" s="29" t="s">
        <v>440</v>
      </c>
      <c r="H22" s="48">
        <f>IF('LEG I'!I22&lt;'LEG I'!H2,'LEG I'!I22,'LEG I'!H2 )</f>
        <v>0.29462962962962969</v>
      </c>
      <c r="I22" s="58">
        <f>VLOOKUP(E4:E43,$B4:$C43,2,0)</f>
        <v>0.34901620370370373</v>
      </c>
      <c r="J22" s="48">
        <f t="shared" si="0"/>
        <v>5.4386574074074046E-2</v>
      </c>
      <c r="K22" s="48">
        <f>'LEG I'!K22+J22</f>
        <v>0.442962962962963</v>
      </c>
      <c r="M22" s="49">
        <v>19</v>
      </c>
      <c r="N22" s="49" t="s">
        <v>71</v>
      </c>
      <c r="O22" s="49" t="s">
        <v>441</v>
      </c>
      <c r="P22" s="50">
        <v>4.0879629629629655E-2</v>
      </c>
      <c r="Q22" s="37"/>
      <c r="R22" s="49">
        <v>19</v>
      </c>
      <c r="S22" s="49" t="s">
        <v>65</v>
      </c>
      <c r="T22" s="50">
        <v>0.35307870370370364</v>
      </c>
    </row>
    <row r="23" spans="2:20" ht="15" customHeight="1" x14ac:dyDescent="0.2">
      <c r="B23" s="25">
        <v>34</v>
      </c>
      <c r="C23" s="26">
        <v>0.3182638888888889</v>
      </c>
      <c r="E23" s="27">
        <v>20</v>
      </c>
      <c r="F23" s="56" t="str">
        <f>'LEG A'!F23</f>
        <v>LEICESTER TRI MEN</v>
      </c>
      <c r="G23" s="29" t="s">
        <v>427</v>
      </c>
      <c r="H23" s="48">
        <f>IF('LEG I'!I23&lt;'LEG I'!H2,'LEG I'!I23,'LEG I'!H2 )</f>
        <v>0.28430555555555559</v>
      </c>
      <c r="I23" s="58">
        <f>VLOOKUP(E4:E43,$B4:$C43,2,0)</f>
        <v>0.31960648148148146</v>
      </c>
      <c r="J23" s="48">
        <f t="shared" si="0"/>
        <v>3.5300925925925875E-2</v>
      </c>
      <c r="K23" s="48">
        <f>'LEG I'!K23+J23</f>
        <v>0.3530787037037037</v>
      </c>
      <c r="M23" s="49">
        <v>20</v>
      </c>
      <c r="N23" s="49" t="s">
        <v>79</v>
      </c>
      <c r="O23" s="49" t="s">
        <v>442</v>
      </c>
      <c r="P23" s="50">
        <v>4.1539351851851869E-2</v>
      </c>
      <c r="Q23" s="37"/>
      <c r="R23" s="49">
        <v>20</v>
      </c>
      <c r="S23" s="49" t="s">
        <v>69</v>
      </c>
      <c r="T23" s="50">
        <v>0.35375000000000001</v>
      </c>
    </row>
    <row r="24" spans="2:20" ht="15" customHeight="1" x14ac:dyDescent="0.2">
      <c r="B24" s="25">
        <v>20</v>
      </c>
      <c r="C24" s="26">
        <v>0.31960648148148146</v>
      </c>
      <c r="E24" s="27">
        <v>21</v>
      </c>
      <c r="F24" s="56" t="str">
        <f>'LEG A'!F24</f>
        <v>FLECKNEY &amp; KIB MIXED</v>
      </c>
      <c r="G24" s="29" t="s">
        <v>443</v>
      </c>
      <c r="H24" s="48">
        <f>IF('LEG I'!I24&lt;'LEG I'!H2,'LEG I'!I24,'LEG I'!H2 )</f>
        <v>0.27398148148148149</v>
      </c>
      <c r="I24" s="58">
        <f>VLOOKUP(E4:E43,$B4:$C43,2,0)</f>
        <v>0.32056712962962969</v>
      </c>
      <c r="J24" s="48">
        <f t="shared" si="0"/>
        <v>4.6585648148148195E-2</v>
      </c>
      <c r="K24" s="48">
        <f>'LEG I'!K24+J24</f>
        <v>0.35375000000000006</v>
      </c>
      <c r="M24" s="49">
        <v>21</v>
      </c>
      <c r="N24" s="49" t="s">
        <v>73</v>
      </c>
      <c r="O24" s="49" t="s">
        <v>444</v>
      </c>
      <c r="P24" s="50">
        <v>4.1643518518518545E-2</v>
      </c>
      <c r="Q24" s="37"/>
      <c r="R24" s="49">
        <v>21</v>
      </c>
      <c r="S24" s="49" t="s">
        <v>11</v>
      </c>
      <c r="T24" s="50">
        <v>0.36685185185185187</v>
      </c>
    </row>
    <row r="25" spans="2:20" ht="15" customHeight="1" x14ac:dyDescent="0.2">
      <c r="B25" s="25">
        <v>21</v>
      </c>
      <c r="C25" s="26">
        <v>0.32056712962962969</v>
      </c>
      <c r="E25" s="27">
        <v>22</v>
      </c>
      <c r="F25" s="56" t="str">
        <f>'LEG A'!F25</f>
        <v>STILTON STRIDERS MIXED</v>
      </c>
      <c r="G25" s="29" t="s">
        <v>445</v>
      </c>
      <c r="H25" s="48">
        <v>0.28090277777777778</v>
      </c>
      <c r="I25" s="58">
        <f>VLOOKUP(E4:E43,$B4:$C43,2,0)</f>
        <v>0.33224537037037039</v>
      </c>
      <c r="J25" s="48">
        <f t="shared" si="0"/>
        <v>5.1342592592592606E-2</v>
      </c>
      <c r="K25" s="48">
        <f>'LEG I'!K25+J25</f>
        <v>0.37186342592592592</v>
      </c>
      <c r="M25" s="49">
        <v>22</v>
      </c>
      <c r="N25" s="49" t="s">
        <v>39</v>
      </c>
      <c r="O25" s="49" t="s">
        <v>446</v>
      </c>
      <c r="P25" s="50">
        <v>4.1840277777777768E-2</v>
      </c>
      <c r="Q25" s="37"/>
      <c r="R25" s="49">
        <v>22</v>
      </c>
      <c r="S25" s="49" t="s">
        <v>67</v>
      </c>
      <c r="T25" s="50">
        <v>0.36693287037037042</v>
      </c>
    </row>
    <row r="26" spans="2:20" ht="15" customHeight="1" x14ac:dyDescent="0.2">
      <c r="B26" s="25">
        <v>14</v>
      </c>
      <c r="C26" s="26">
        <v>0.32168981481481485</v>
      </c>
      <c r="E26" s="27">
        <v>23</v>
      </c>
      <c r="F26" s="56" t="str">
        <f>'LEG A'!F26</f>
        <v>WIGSTON PHOENIX MIXED</v>
      </c>
      <c r="G26" s="29" t="s">
        <v>446</v>
      </c>
      <c r="H26" s="48">
        <f>IF('LEG I'!I26&lt;'LEG I'!H2,'LEG I'!I26,'LEG I'!H2 )</f>
        <v>0.28038194444444448</v>
      </c>
      <c r="I26" s="58">
        <f>VLOOKUP(E4:E43,$B4:$C43,2,0)</f>
        <v>0.32222222222222224</v>
      </c>
      <c r="J26" s="48">
        <f t="shared" si="0"/>
        <v>4.1840277777777768E-2</v>
      </c>
      <c r="K26" s="48">
        <f>'LEG I'!K26+J26</f>
        <v>0.33416666666666672</v>
      </c>
      <c r="M26" s="49">
        <v>23</v>
      </c>
      <c r="N26" s="49" t="s">
        <v>13</v>
      </c>
      <c r="O26" s="49" t="s">
        <v>447</v>
      </c>
      <c r="P26" s="50">
        <v>4.1875000000000002E-2</v>
      </c>
      <c r="Q26" s="37"/>
      <c r="R26" s="49">
        <v>23</v>
      </c>
      <c r="S26" s="49" t="s">
        <v>79</v>
      </c>
      <c r="T26" s="50">
        <v>0.36737268518518523</v>
      </c>
    </row>
    <row r="27" spans="2:20" ht="15" customHeight="1" x14ac:dyDescent="0.2">
      <c r="B27" s="25">
        <v>33</v>
      </c>
      <c r="C27" s="26">
        <v>0.32215277777777779</v>
      </c>
      <c r="E27" s="27">
        <v>24</v>
      </c>
      <c r="F27" s="56" t="str">
        <f>'LEG A'!F27</f>
        <v>BEAUMONT MIXED</v>
      </c>
      <c r="G27" s="29" t="s">
        <v>447</v>
      </c>
      <c r="H27" s="48">
        <f>IF('LEG I'!I27&lt;'LEG I'!H2,'LEG I'!I27,'LEG I'!H2 )</f>
        <v>0.26886574074074077</v>
      </c>
      <c r="I27" s="58">
        <f>VLOOKUP(E4:E43,$B4:$C43,2,0)</f>
        <v>0.31074074074074076</v>
      </c>
      <c r="J27" s="48">
        <f t="shared" si="0"/>
        <v>4.1874999999999996E-2</v>
      </c>
      <c r="K27" s="48">
        <f>'LEG I'!K27+J27</f>
        <v>0.34256944444444448</v>
      </c>
      <c r="M27" s="49">
        <v>24</v>
      </c>
      <c r="N27" s="49" t="s">
        <v>29</v>
      </c>
      <c r="O27" s="49" t="s">
        <v>424</v>
      </c>
      <c r="P27" s="50">
        <v>4.188657407407409E-2</v>
      </c>
      <c r="Q27" s="37"/>
      <c r="R27" s="49">
        <v>24</v>
      </c>
      <c r="S27" s="49" t="s">
        <v>73</v>
      </c>
      <c r="T27" s="50">
        <v>0.36996527777777771</v>
      </c>
    </row>
    <row r="28" spans="2:20" ht="15" customHeight="1" x14ac:dyDescent="0.2">
      <c r="B28" s="25">
        <v>23</v>
      </c>
      <c r="C28" s="26">
        <v>0.32222222222222224</v>
      </c>
      <c r="E28" s="27">
        <v>25</v>
      </c>
      <c r="F28" s="56" t="str">
        <f>'LEG A'!F28</f>
        <v>BIRSTALL MEN</v>
      </c>
      <c r="G28" s="29" t="s">
        <v>423</v>
      </c>
      <c r="H28" s="48">
        <f>IF('LEG I'!I28&lt;'LEG I'!H2,'LEG I'!I28,'LEG I'!H2 )</f>
        <v>0.27556712962962965</v>
      </c>
      <c r="I28" s="58">
        <f>VLOOKUP(E4:E43,$B4:$C43,2,0)</f>
        <v>0.31055555555555558</v>
      </c>
      <c r="J28" s="48">
        <f t="shared" si="0"/>
        <v>3.4988425925925937E-2</v>
      </c>
      <c r="K28" s="48">
        <f>'LEG I'!K28+J28</f>
        <v>0.33137731481481486</v>
      </c>
      <c r="M28" s="49">
        <v>25</v>
      </c>
      <c r="N28" s="49" t="s">
        <v>77</v>
      </c>
      <c r="O28" s="49" t="s">
        <v>448</v>
      </c>
      <c r="P28" s="50">
        <v>4.2546296296296304E-2</v>
      </c>
      <c r="Q28" s="37"/>
      <c r="R28" s="49">
        <v>25</v>
      </c>
      <c r="S28" s="49" t="s">
        <v>31</v>
      </c>
      <c r="T28" s="50">
        <v>0.37186342592592597</v>
      </c>
    </row>
    <row r="29" spans="2:20" ht="15" customHeight="1" x14ac:dyDescent="0.2">
      <c r="B29" s="25">
        <v>15</v>
      </c>
      <c r="C29" s="26">
        <v>0.32271990740740741</v>
      </c>
      <c r="E29" s="27">
        <v>26</v>
      </c>
      <c r="F29" s="56" t="str">
        <f>'LEG A'!F29</f>
        <v>BIRSTALL LADIES</v>
      </c>
      <c r="G29" s="29" t="s">
        <v>448</v>
      </c>
      <c r="H29" s="48">
        <f>IF('LEG I'!I29&lt;'LEG I'!H2,'LEG I'!I29,'LEG I'!H2 )</f>
        <v>0.29037037037037045</v>
      </c>
      <c r="I29" s="58">
        <f>VLOOKUP(E4:E43,$B4:$C43,2,0)</f>
        <v>0.33291666666666669</v>
      </c>
      <c r="J29" s="48">
        <f t="shared" si="0"/>
        <v>4.2546296296296249E-2</v>
      </c>
      <c r="K29" s="48">
        <f>'LEG I'!K29+J29</f>
        <v>0.383738425925926</v>
      </c>
      <c r="M29" s="49">
        <v>26</v>
      </c>
      <c r="N29" s="49" t="s">
        <v>49</v>
      </c>
      <c r="O29" s="49" t="s">
        <v>435</v>
      </c>
      <c r="P29" s="50">
        <v>4.3518518518518512E-2</v>
      </c>
      <c r="Q29" s="37"/>
      <c r="R29" s="49">
        <v>26</v>
      </c>
      <c r="S29" s="49" t="s">
        <v>49</v>
      </c>
      <c r="T29" s="50">
        <v>0.37283564814814812</v>
      </c>
    </row>
    <row r="30" spans="2:20" ht="15" customHeight="1" x14ac:dyDescent="0.2">
      <c r="B30" s="25">
        <v>17</v>
      </c>
      <c r="C30" s="26">
        <v>0.32307870370370373</v>
      </c>
      <c r="E30" s="27">
        <v>27</v>
      </c>
      <c r="F30" s="56" t="str">
        <f>'LEG A'!F30</f>
        <v>BARROW MENS A</v>
      </c>
      <c r="G30" s="29" t="s">
        <v>420</v>
      </c>
      <c r="H30" s="48">
        <f>IF('LEG I'!I30&lt;'LEG I'!H2,'LEG I'!I30,'LEG I'!H2 )</f>
        <v>0.25222222222222224</v>
      </c>
      <c r="I30" s="58">
        <f>VLOOKUP(E4:E43,$B4:$C43,2,0)</f>
        <v>0.28496527777777775</v>
      </c>
      <c r="J30" s="48">
        <f t="shared" si="0"/>
        <v>3.2743055555555511E-2</v>
      </c>
      <c r="K30" s="48">
        <f>'LEG I'!K30+J30</f>
        <v>0.28496527777777775</v>
      </c>
      <c r="M30" s="49">
        <v>27</v>
      </c>
      <c r="N30" s="49" t="s">
        <v>67</v>
      </c>
      <c r="O30" s="49" t="s">
        <v>449</v>
      </c>
      <c r="P30" s="50">
        <v>4.4247685185185182E-2</v>
      </c>
      <c r="Q30" s="37"/>
      <c r="R30" s="49">
        <v>27</v>
      </c>
      <c r="S30" s="49" t="s">
        <v>59</v>
      </c>
      <c r="T30" s="50">
        <v>0.38187500000000002</v>
      </c>
    </row>
    <row r="31" spans="2:20" ht="15" customHeight="1" x14ac:dyDescent="0.2">
      <c r="B31" s="25">
        <v>39</v>
      </c>
      <c r="C31" s="26">
        <v>0.32348379629629637</v>
      </c>
      <c r="E31" s="27">
        <v>28</v>
      </c>
      <c r="F31" s="56" t="str">
        <f>'LEG A'!F31</f>
        <v>BARROW MENS B</v>
      </c>
      <c r="G31" s="29" t="s">
        <v>442</v>
      </c>
      <c r="H31" s="48">
        <f>IF('LEG I'!I31&lt;'LEG I'!H2,'LEG I'!I31,'LEG I'!H2 )</f>
        <v>0.27221064814814816</v>
      </c>
      <c r="I31" s="58">
        <f>VLOOKUP(E4:E43,$B4:$C43,2,0)</f>
        <v>0.31375000000000008</v>
      </c>
      <c r="J31" s="48">
        <f t="shared" si="0"/>
        <v>4.1539351851851924E-2</v>
      </c>
      <c r="K31" s="48">
        <f>'LEG I'!K31+J31</f>
        <v>0.36737268518518523</v>
      </c>
      <c r="M31" s="49">
        <v>28</v>
      </c>
      <c r="N31" s="49" t="s">
        <v>85</v>
      </c>
      <c r="O31" s="49" t="s">
        <v>287</v>
      </c>
      <c r="P31" s="50">
        <v>4.4953703703703718E-2</v>
      </c>
      <c r="Q31" s="37"/>
      <c r="R31" s="49">
        <v>28</v>
      </c>
      <c r="S31" s="49" t="s">
        <v>35</v>
      </c>
      <c r="T31" s="50">
        <v>0.38274305555555554</v>
      </c>
    </row>
    <row r="32" spans="2:20" ht="15" customHeight="1" x14ac:dyDescent="0.2">
      <c r="B32" s="25">
        <v>29</v>
      </c>
      <c r="C32" s="26">
        <v>0.32686342592592599</v>
      </c>
      <c r="E32" s="27">
        <v>29</v>
      </c>
      <c r="F32" s="56" t="str">
        <f>'LEG A'!F32</f>
        <v>BARROW LADIES</v>
      </c>
      <c r="G32" s="29" t="s">
        <v>450</v>
      </c>
      <c r="H32" s="48">
        <f>IF('LEG I'!I32&lt;'LEG I'!H2,'LEG I'!I32,'LEG I'!H2 )</f>
        <v>0.28055555555555561</v>
      </c>
      <c r="I32" s="58">
        <f>VLOOKUP(E4:E43,$B4:$C43,2,0)</f>
        <v>0.32686342592592599</v>
      </c>
      <c r="J32" s="48">
        <f t="shared" si="0"/>
        <v>4.6307870370370374E-2</v>
      </c>
      <c r="K32" s="48">
        <f>'LEG I'!K32+J32</f>
        <v>0.38187500000000008</v>
      </c>
      <c r="M32" s="49">
        <v>29</v>
      </c>
      <c r="N32" s="49" t="s">
        <v>61</v>
      </c>
      <c r="O32" s="49" t="s">
        <v>439</v>
      </c>
      <c r="P32" s="50">
        <v>4.5451388888888895E-2</v>
      </c>
      <c r="R32" s="49">
        <v>29</v>
      </c>
      <c r="S32" s="49" t="s">
        <v>77</v>
      </c>
      <c r="T32" s="50">
        <v>0.38373842592592605</v>
      </c>
    </row>
    <row r="33" spans="2:20" ht="15" customHeight="1" x14ac:dyDescent="0.2">
      <c r="B33" s="25">
        <v>2</v>
      </c>
      <c r="C33" s="26">
        <v>0.33148148148148149</v>
      </c>
      <c r="E33" s="27">
        <v>30</v>
      </c>
      <c r="F33" s="56" t="str">
        <f>'LEG A'!F33</f>
        <v>OWLS MIXED A</v>
      </c>
      <c r="G33" s="29" t="s">
        <v>451</v>
      </c>
      <c r="H33" s="48">
        <f>IF('LEG I'!I33&lt;'LEG I'!H2,'LEG I'!I33,'LEG I'!H2 )</f>
        <v>0.29322916666666665</v>
      </c>
      <c r="I33" s="58">
        <f>VLOOKUP(E4:E43,$B4:$C43,2,0)</f>
        <v>0.34729166666666672</v>
      </c>
      <c r="J33" s="48">
        <f t="shared" si="0"/>
        <v>5.4062500000000069E-2</v>
      </c>
      <c r="K33" s="48">
        <f>'LEG I'!K33+J33</f>
        <v>0.39005787037037043</v>
      </c>
      <c r="M33" s="49">
        <v>30</v>
      </c>
      <c r="N33" s="49" t="s">
        <v>59</v>
      </c>
      <c r="O33" s="49" t="s">
        <v>450</v>
      </c>
      <c r="P33" s="50">
        <v>4.6307870370370374E-2</v>
      </c>
      <c r="R33" s="49">
        <v>30</v>
      </c>
      <c r="S33" s="49" t="s">
        <v>53</v>
      </c>
      <c r="T33" s="50">
        <v>0.38696759259259261</v>
      </c>
    </row>
    <row r="34" spans="2:20" ht="15" customHeight="1" x14ac:dyDescent="0.2">
      <c r="B34" s="25">
        <v>22</v>
      </c>
      <c r="C34" s="26">
        <v>0.33224537037037039</v>
      </c>
      <c r="E34" s="27">
        <v>31</v>
      </c>
      <c r="F34" s="56" t="str">
        <f>'LEG A'!F34</f>
        <v>OWLS MIXED B</v>
      </c>
      <c r="G34" s="29"/>
      <c r="H34" s="48" t="e">
        <f>IF('LEG I'!I34&lt;'LEG I'!H2,'LEG I'!I34,'LEG I'!H2 )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I'!K34+J34</f>
        <v>#N/A</v>
      </c>
      <c r="M34" s="49">
        <v>31</v>
      </c>
      <c r="N34" s="49" t="s">
        <v>69</v>
      </c>
      <c r="O34" s="49" t="s">
        <v>443</v>
      </c>
      <c r="P34" s="50">
        <v>4.658564814814814E-2</v>
      </c>
      <c r="R34" s="49">
        <v>31</v>
      </c>
      <c r="S34" s="49" t="s">
        <v>81</v>
      </c>
      <c r="T34" s="50">
        <v>0.39005787037037043</v>
      </c>
    </row>
    <row r="35" spans="2:20" ht="15" customHeight="1" x14ac:dyDescent="0.2">
      <c r="B35" s="25">
        <v>26</v>
      </c>
      <c r="C35" s="26">
        <v>0.33291666666666669</v>
      </c>
      <c r="E35" s="27">
        <v>32</v>
      </c>
      <c r="F35" s="56" t="str">
        <f>'LEG A'!F35</f>
        <v>SHEPSHED MENS A</v>
      </c>
      <c r="G35" s="29" t="s">
        <v>433</v>
      </c>
      <c r="H35" s="48">
        <f>IF('LEG I'!I35&lt;'LEG I'!H2,'LEG I'!I35,'LEG I'!H2 )</f>
        <v>0.26960648148148147</v>
      </c>
      <c r="I35" s="58">
        <f>VLOOKUP(E4:E43,$B4:$C43,2,0)</f>
        <v>0.3064236111111111</v>
      </c>
      <c r="J35" s="48">
        <f t="shared" si="0"/>
        <v>3.681712962962963E-2</v>
      </c>
      <c r="K35" s="48">
        <f>'LEG I'!K35+J35</f>
        <v>0.32483796296296302</v>
      </c>
      <c r="M35" s="49">
        <v>32</v>
      </c>
      <c r="N35" s="49" t="s">
        <v>11</v>
      </c>
      <c r="O35" s="49" t="s">
        <v>418</v>
      </c>
      <c r="P35" s="50">
        <v>4.7430555555555587E-2</v>
      </c>
      <c r="R35" s="49">
        <v>32</v>
      </c>
      <c r="S35" s="49" t="s">
        <v>83</v>
      </c>
      <c r="T35" s="50">
        <v>0.39192129629629641</v>
      </c>
    </row>
    <row r="36" spans="2:20" ht="15" customHeight="1" x14ac:dyDescent="0.2">
      <c r="B36" s="25">
        <v>38</v>
      </c>
      <c r="C36" s="26">
        <v>0.34053240740740748</v>
      </c>
      <c r="E36" s="27">
        <v>33</v>
      </c>
      <c r="F36" s="56" t="str">
        <f>'LEG A'!F36</f>
        <v>SHEPSHED MENS B</v>
      </c>
      <c r="G36" s="29" t="s">
        <v>449</v>
      </c>
      <c r="H36" s="48">
        <f>IF('LEG I'!I36&lt;'LEG I'!H2,'LEG I'!I36,'LEG I'!H2 )</f>
        <v>0.27790509259259261</v>
      </c>
      <c r="I36" s="58">
        <f>VLOOKUP(E4:E43,$B4:$C43,2,0)</f>
        <v>0.32215277777777779</v>
      </c>
      <c r="J36" s="48">
        <f t="shared" si="0"/>
        <v>4.4247685185185182E-2</v>
      </c>
      <c r="K36" s="48">
        <f>'LEG I'!K36+J36</f>
        <v>0.36693287037037042</v>
      </c>
      <c r="M36" s="49">
        <v>33</v>
      </c>
      <c r="N36" s="49" t="s">
        <v>35</v>
      </c>
      <c r="O36" s="49" t="s">
        <v>428</v>
      </c>
      <c r="P36" s="50">
        <v>4.8148148148148169E-2</v>
      </c>
      <c r="R36" s="49">
        <v>33</v>
      </c>
      <c r="S36" s="49" t="s">
        <v>61</v>
      </c>
      <c r="T36" s="50">
        <v>0.39535879629629633</v>
      </c>
    </row>
    <row r="37" spans="2:20" ht="15" customHeight="1" x14ac:dyDescent="0.2">
      <c r="B37" s="25">
        <v>18</v>
      </c>
      <c r="C37" s="26">
        <v>0.34197916666666672</v>
      </c>
      <c r="E37" s="49">
        <v>34</v>
      </c>
      <c r="F37" s="56" t="str">
        <f>'LEG A'!F37</f>
        <v>SHEPSHED LADIES</v>
      </c>
      <c r="G37" s="29" t="s">
        <v>438</v>
      </c>
      <c r="H37" s="48">
        <f>IF('LEG I'!I37&lt;'LEG I'!H2,'LEG I'!I37,'LEG I'!H2 )</f>
        <v>0.27800925925925929</v>
      </c>
      <c r="I37" s="58">
        <f>VLOOKUP(E4:E43,$B4:$C43,2,0)</f>
        <v>0.3182638888888889</v>
      </c>
      <c r="J37" s="48">
        <f t="shared" si="0"/>
        <v>4.0254629629629612E-2</v>
      </c>
      <c r="K37" s="48">
        <f>'LEG I'!K37+J37</f>
        <v>0.39192129629629641</v>
      </c>
      <c r="M37" s="49">
        <v>34</v>
      </c>
      <c r="N37" s="49" t="s">
        <v>31</v>
      </c>
      <c r="O37" s="49" t="s">
        <v>445</v>
      </c>
      <c r="P37" s="50">
        <v>5.1342592592592551E-2</v>
      </c>
      <c r="R37" s="49">
        <v>34</v>
      </c>
      <c r="S37" s="49" t="s">
        <v>45</v>
      </c>
      <c r="T37" s="50">
        <v>0.39854166666666657</v>
      </c>
    </row>
    <row r="38" spans="2:20" ht="15" customHeight="1" x14ac:dyDescent="0.2">
      <c r="B38" s="25">
        <v>11</v>
      </c>
      <c r="C38" s="26">
        <v>0.34501157407407412</v>
      </c>
      <c r="E38" s="49">
        <v>35</v>
      </c>
      <c r="F38" s="56" t="str">
        <f>'LEG A'!F38</f>
        <v>HARBOROUGH MEN</v>
      </c>
      <c r="G38" s="29" t="s">
        <v>284</v>
      </c>
      <c r="H38" s="48">
        <f>IF('LEG I'!I38&lt;'LEG I'!H2,'LEG I'!I38,'LEG I'!H2 )</f>
        <v>0.26848379629629632</v>
      </c>
      <c r="I38" s="58">
        <f>VLOOKUP(E4:E43,$B4:$C43,2,0)</f>
        <v>0.30072916666666666</v>
      </c>
      <c r="J38" s="48">
        <f t="shared" si="0"/>
        <v>3.2245370370370341E-2</v>
      </c>
      <c r="K38" s="48">
        <f>'LEG I'!K38+J38</f>
        <v>0.30280092592592589</v>
      </c>
      <c r="M38" s="49">
        <v>35</v>
      </c>
      <c r="N38" s="49" t="s">
        <v>81</v>
      </c>
      <c r="O38" s="49" t="s">
        <v>451</v>
      </c>
      <c r="P38" s="50">
        <v>5.4062500000000069E-2</v>
      </c>
      <c r="R38" s="49">
        <v>35</v>
      </c>
      <c r="S38" s="49" t="s">
        <v>71</v>
      </c>
      <c r="T38" s="50">
        <v>0.40855324074074073</v>
      </c>
    </row>
    <row r="39" spans="2:20" ht="15" customHeight="1" x14ac:dyDescent="0.2">
      <c r="B39" s="25">
        <v>30</v>
      </c>
      <c r="C39" s="26">
        <v>0.34729166666666672</v>
      </c>
      <c r="E39" s="49">
        <v>36</v>
      </c>
      <c r="F39" s="56" t="str">
        <f>'LEG A'!F39</f>
        <v>HARBOROUGH MIXED</v>
      </c>
      <c r="G39" s="29" t="s">
        <v>444</v>
      </c>
      <c r="H39" s="48">
        <f>IF('LEG I'!I39&lt;'LEG I'!H2,'LEG I'!I39,'LEG I'!H2 )</f>
        <v>0.27620370370370367</v>
      </c>
      <c r="I39" s="58">
        <f>VLOOKUP(E4:E43,$B4:$C43,2,0)</f>
        <v>0.31784722222222228</v>
      </c>
      <c r="J39" s="48">
        <f t="shared" si="0"/>
        <v>4.1643518518518607E-2</v>
      </c>
      <c r="K39" s="48">
        <f>'LEG I'!K39+J39</f>
        <v>0.36996527777777782</v>
      </c>
      <c r="M39" s="49">
        <v>36</v>
      </c>
      <c r="N39" s="49" t="s">
        <v>63</v>
      </c>
      <c r="O39" s="49" t="s">
        <v>440</v>
      </c>
      <c r="P39" s="50">
        <v>5.4386574074074046E-2</v>
      </c>
      <c r="R39" s="49">
        <v>36</v>
      </c>
      <c r="S39" s="49" t="s">
        <v>41</v>
      </c>
      <c r="T39" s="50">
        <v>0.41568287037037044</v>
      </c>
    </row>
    <row r="40" spans="2:20" ht="15" customHeight="1" x14ac:dyDescent="0.2">
      <c r="B40" s="25">
        <v>12</v>
      </c>
      <c r="C40" s="26">
        <v>0.34886574074074078</v>
      </c>
      <c r="E40" s="49">
        <v>37</v>
      </c>
      <c r="F40" s="56" t="str">
        <f>'LEG A'!F40</f>
        <v>DESFORD MEN</v>
      </c>
      <c r="G40" s="29" t="s">
        <v>436</v>
      </c>
      <c r="H40" s="48">
        <f>IF('LEG I'!I40&lt;'LEG I'!H2,'LEG I'!I40,'LEG I'!H2 )</f>
        <v>0.27256944444444448</v>
      </c>
      <c r="I40" s="58">
        <f>VLOOKUP(E4:E43,$B4:$C43,2,0)</f>
        <v>0.3107638888888889</v>
      </c>
      <c r="J40" s="48">
        <f t="shared" si="0"/>
        <v>3.819444444444442E-2</v>
      </c>
      <c r="K40" s="48">
        <f>'LEG I'!K40+J40</f>
        <v>0.34502314814814816</v>
      </c>
      <c r="M40" s="49">
        <v>37</v>
      </c>
      <c r="N40" s="49" t="s">
        <v>41</v>
      </c>
      <c r="O40" s="49" t="s">
        <v>431</v>
      </c>
      <c r="P40" s="50">
        <v>5.5069444444444449E-2</v>
      </c>
      <c r="R40" s="49">
        <v>37</v>
      </c>
      <c r="S40" s="49" t="s">
        <v>85</v>
      </c>
      <c r="T40" s="50">
        <v>0.42105324074074085</v>
      </c>
    </row>
    <row r="41" spans="2:20" ht="15" customHeight="1" x14ac:dyDescent="0.2">
      <c r="B41" s="25">
        <v>19</v>
      </c>
      <c r="C41" s="26">
        <v>0.34901620370370373</v>
      </c>
      <c r="E41" s="49">
        <v>38</v>
      </c>
      <c r="F41" s="56" t="str">
        <f>'LEG A'!F41</f>
        <v>DESFORD LADIES</v>
      </c>
      <c r="G41" s="29" t="s">
        <v>287</v>
      </c>
      <c r="H41" s="48">
        <f>IF('LEG I'!I41&lt;'LEG I'!H2,'LEG I'!I41,'LEG I'!H2 )</f>
        <v>0.2955787037037037</v>
      </c>
      <c r="I41" s="58">
        <f>VLOOKUP(E4:E43,$B4:$C43,2,0)</f>
        <v>0.34053240740740748</v>
      </c>
      <c r="J41" s="48">
        <f t="shared" si="0"/>
        <v>4.4953703703703773E-2</v>
      </c>
      <c r="K41" s="48">
        <f>'LEG I'!K41+J41</f>
        <v>0.42105324074074085</v>
      </c>
      <c r="M41" s="49">
        <v>38</v>
      </c>
      <c r="N41" s="49" t="s">
        <v>45</v>
      </c>
      <c r="O41" s="49" t="s">
        <v>432</v>
      </c>
      <c r="P41" s="50">
        <v>5.7662037037037039E-2</v>
      </c>
      <c r="R41" s="49">
        <v>38</v>
      </c>
      <c r="S41" s="49" t="s">
        <v>63</v>
      </c>
      <c r="T41" s="50">
        <v>0.442962962962963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441</v>
      </c>
      <c r="H42" s="48">
        <f>IF('LEG I'!I42&lt;'LEG I'!H2,'LEG I'!I42,'LEG I'!H2 )</f>
        <v>0.28260416666666666</v>
      </c>
      <c r="I42" s="58">
        <f>VLOOKUP(E4:E43,$B4:$C43,2,0)</f>
        <v>0.32348379629629637</v>
      </c>
      <c r="J42" s="48">
        <f t="shared" si="0"/>
        <v>4.087962962962971E-2</v>
      </c>
      <c r="K42" s="48">
        <f>'LEG I'!K42+J42</f>
        <v>0.40855324074074084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I'!I43&lt;'LEG I'!H2,'LEG I'!I43,'LEG I'!H2 )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I'!K43+J43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55138888888888893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N2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37.85546875" style="38" customWidth="1"/>
    <col min="16" max="16" width="13.140625" style="38" customWidth="1"/>
    <col min="17" max="17" width="2.425781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452</v>
      </c>
      <c r="F1" s="51"/>
      <c r="H1" s="57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453</v>
      </c>
      <c r="C2" s="74"/>
      <c r="E2" s="76" t="s">
        <v>89</v>
      </c>
      <c r="F2" s="76"/>
      <c r="G2" s="76"/>
      <c r="H2" s="36">
        <v>0.34097222222222229</v>
      </c>
      <c r="I2" s="52"/>
      <c r="M2" s="39" t="s">
        <v>452</v>
      </c>
      <c r="N2" s="39"/>
      <c r="O2" s="39"/>
      <c r="P2" s="61"/>
      <c r="Q2" s="62"/>
      <c r="R2" s="53" t="s">
        <v>452</v>
      </c>
    </row>
    <row r="3" spans="2:20" ht="15.75" customHeight="1" x14ac:dyDescent="0.25">
      <c r="B3" s="17" t="s">
        <v>2</v>
      </c>
      <c r="C3" s="18" t="s">
        <v>3</v>
      </c>
      <c r="D3" s="16"/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0.30858796296296298</v>
      </c>
      <c r="E4" s="27">
        <v>1</v>
      </c>
      <c r="F4" s="56" t="str">
        <f>'LEG A'!F4</f>
        <v>CORITANIANS MEN</v>
      </c>
      <c r="G4" s="29" t="s">
        <v>454</v>
      </c>
      <c r="H4" s="48">
        <f>IF('LEG J'!I4&lt;'LEG J'!H2,'LEG J'!I4,'LEG J'!H2)</f>
        <v>0.27487268518518521</v>
      </c>
      <c r="I4" s="58">
        <f>VLOOKUP(E4:E43,$B4:$C43,2,0)</f>
        <v>0.30858796296296298</v>
      </c>
      <c r="J4" s="48">
        <f>I4-H4</f>
        <v>3.3715277777777775E-2</v>
      </c>
      <c r="K4" s="48">
        <f>'LEG J'!K4+J4</f>
        <v>0.30858796296296298</v>
      </c>
      <c r="M4" s="49">
        <v>1</v>
      </c>
      <c r="N4" s="49" t="s">
        <v>51</v>
      </c>
      <c r="O4" s="49" t="s">
        <v>455</v>
      </c>
      <c r="P4" s="50">
        <v>3.2581018518518523E-2</v>
      </c>
      <c r="Q4" s="37"/>
      <c r="R4" s="49">
        <v>1</v>
      </c>
      <c r="S4" s="49" t="s">
        <v>9</v>
      </c>
      <c r="T4" s="50">
        <v>0.30858796296296298</v>
      </c>
    </row>
    <row r="5" spans="2:20" ht="15" customHeight="1" x14ac:dyDescent="0.2">
      <c r="B5" s="25">
        <v>13</v>
      </c>
      <c r="C5" s="26">
        <v>0.31971064814814815</v>
      </c>
      <c r="E5" s="27">
        <v>2</v>
      </c>
      <c r="F5" s="56" t="str">
        <f>'LEG A'!F5</f>
        <v>HUNCOTE LADIES</v>
      </c>
      <c r="G5" s="29" t="s">
        <v>456</v>
      </c>
      <c r="H5" s="48">
        <f>IF('LEG J'!I5&lt;'LEG J'!H2, 'LEG J'!I5,'LEG J'!H2 )</f>
        <v>0.30208333333333331</v>
      </c>
      <c r="I5" s="58">
        <f>VLOOKUP(E4:E43,$B4:$C43,2,0)</f>
        <v>0.34880787037037042</v>
      </c>
      <c r="J5" s="48">
        <f t="shared" ref="J5:J43" si="0">I5-H5</f>
        <v>4.6724537037037106E-2</v>
      </c>
      <c r="K5" s="48">
        <f>'LEG J'!K5+J5</f>
        <v>0.41357638888888903</v>
      </c>
      <c r="M5" s="49">
        <v>2</v>
      </c>
      <c r="N5" s="49" t="s">
        <v>27</v>
      </c>
      <c r="O5" s="49" t="s">
        <v>457</v>
      </c>
      <c r="P5" s="50">
        <v>3.2719907407407378E-2</v>
      </c>
      <c r="Q5" s="37"/>
      <c r="R5" s="49">
        <v>2</v>
      </c>
      <c r="S5" s="49" t="s">
        <v>27</v>
      </c>
      <c r="T5" s="50">
        <v>0.31971064814814815</v>
      </c>
    </row>
    <row r="6" spans="2:20" ht="15" customHeight="1" x14ac:dyDescent="0.2">
      <c r="B6" s="25">
        <v>27</v>
      </c>
      <c r="C6" s="26">
        <v>0.32028935185185192</v>
      </c>
      <c r="E6" s="27">
        <v>3</v>
      </c>
      <c r="F6" s="56" t="str">
        <f>'LEG A'!F6</f>
        <v>CHARNWOOD MIXED</v>
      </c>
      <c r="G6" s="29" t="s">
        <v>458</v>
      </c>
      <c r="H6" s="48">
        <f>IF('LEG J'!I6&lt;'LEG J'!H2, 'LEG J'!I6,'LEG J'!H2 )</f>
        <v>0.29314814814814816</v>
      </c>
      <c r="I6" s="58">
        <f>VLOOKUP(E4:E43,$B4:$C43,2,0)</f>
        <v>0.32753472222222224</v>
      </c>
      <c r="J6" s="48">
        <f t="shared" si="0"/>
        <v>3.4386574074074083E-2</v>
      </c>
      <c r="K6" s="48">
        <f>'LEG J'!K6+J6</f>
        <v>0.33126157407407408</v>
      </c>
      <c r="M6" s="49">
        <v>3</v>
      </c>
      <c r="N6" s="49" t="s">
        <v>9</v>
      </c>
      <c r="O6" s="49" t="s">
        <v>454</v>
      </c>
      <c r="P6" s="50">
        <v>3.3715277777777775E-2</v>
      </c>
      <c r="Q6" s="37"/>
      <c r="R6" s="49">
        <v>3</v>
      </c>
      <c r="S6" s="49" t="s">
        <v>23</v>
      </c>
      <c r="T6" s="50">
        <v>0.32028935185185192</v>
      </c>
    </row>
    <row r="7" spans="2:20" ht="15" customHeight="1" x14ac:dyDescent="0.2">
      <c r="B7" s="25">
        <v>3</v>
      </c>
      <c r="C7" s="26">
        <v>0.32753472222222224</v>
      </c>
      <c r="E7" s="27">
        <v>4</v>
      </c>
      <c r="F7" s="56" t="str">
        <f>'LEG A'!F7</f>
        <v>ROADHOGGS MEN</v>
      </c>
      <c r="G7" s="29" t="s">
        <v>459</v>
      </c>
      <c r="H7" s="48">
        <f>IF('LEG J'!I7&lt;'LEG J'!H2, 'LEG J'!I7,'LEG J'!H2 )</f>
        <v>0.30208333333333331</v>
      </c>
      <c r="I7" s="58">
        <f>VLOOKUP(E4:E43,$B4:$C43,2,0)</f>
        <v>0.33847222222222229</v>
      </c>
      <c r="J7" s="48">
        <f t="shared" si="0"/>
        <v>3.6388888888888971E-2</v>
      </c>
      <c r="K7" s="48">
        <f>'LEG J'!K7+J7</f>
        <v>0.38010416666666691</v>
      </c>
      <c r="M7" s="49">
        <v>4</v>
      </c>
      <c r="N7" s="49" t="s">
        <v>15</v>
      </c>
      <c r="O7" s="49" t="s">
        <v>458</v>
      </c>
      <c r="P7" s="50">
        <v>3.4386574074074083E-2</v>
      </c>
      <c r="Q7" s="37"/>
      <c r="R7" s="49">
        <v>4</v>
      </c>
      <c r="S7" s="49" t="s">
        <v>25</v>
      </c>
      <c r="T7" s="50">
        <v>0.33021990740740748</v>
      </c>
    </row>
    <row r="8" spans="2:20" ht="15" customHeight="1" x14ac:dyDescent="0.2">
      <c r="B8" s="25">
        <v>6</v>
      </c>
      <c r="C8" s="26">
        <v>0.33021990740740748</v>
      </c>
      <c r="E8" s="27">
        <v>5</v>
      </c>
      <c r="F8" s="56" t="str">
        <f>'LEG A'!F8</f>
        <v>L'BORO UNI MIXED</v>
      </c>
      <c r="G8" s="29" t="s">
        <v>460</v>
      </c>
      <c r="H8" s="48">
        <f>IF('LEG J'!I8&lt;'LEG J'!H2, 'LEG J'!I8,'LEG J'!H2 )</f>
        <v>0.30208333333333331</v>
      </c>
      <c r="I8" s="58">
        <f>VLOOKUP(E4:E43,$B4:$C43,2,0)</f>
        <v>0.33864583333333331</v>
      </c>
      <c r="J8" s="48">
        <f t="shared" si="0"/>
        <v>3.6562499999999998E-2</v>
      </c>
      <c r="K8" s="48">
        <f>'LEG J'!K8+J8</f>
        <v>0.37976851851851856</v>
      </c>
      <c r="M8" s="49">
        <v>5</v>
      </c>
      <c r="N8" s="49" t="s">
        <v>23</v>
      </c>
      <c r="O8" s="49" t="s">
        <v>461</v>
      </c>
      <c r="P8" s="50">
        <v>3.5324074074074119E-2</v>
      </c>
      <c r="Q8" s="37"/>
      <c r="R8" s="49">
        <v>5</v>
      </c>
      <c r="S8" s="49" t="s">
        <v>15</v>
      </c>
      <c r="T8" s="50">
        <v>0.33126157407407408</v>
      </c>
    </row>
    <row r="9" spans="2:20" ht="15" customHeight="1" x14ac:dyDescent="0.2">
      <c r="B9" s="25">
        <v>35</v>
      </c>
      <c r="C9" s="26">
        <v>0.33331018518518524</v>
      </c>
      <c r="E9" s="27">
        <v>6</v>
      </c>
      <c r="F9" s="56" t="str">
        <f>'LEG A'!F9</f>
        <v>HUNCOTE MENS A</v>
      </c>
      <c r="G9" s="29" t="s">
        <v>462</v>
      </c>
      <c r="H9" s="48">
        <f>IF('LEG J'!I9&lt;'LEG J'!H2, 'LEG J'!I9,'LEG J'!H2 )</f>
        <v>0.2946759259259259</v>
      </c>
      <c r="I9" s="58">
        <f>VLOOKUP(E4:E43,$B4:$C43,2,0)</f>
        <v>0.33021990740740748</v>
      </c>
      <c r="J9" s="48">
        <f t="shared" si="0"/>
        <v>3.5543981481481579E-2</v>
      </c>
      <c r="K9" s="48">
        <f>'LEG J'!K9+J9</f>
        <v>0.33021990740740748</v>
      </c>
      <c r="M9" s="49">
        <v>6</v>
      </c>
      <c r="N9" s="49" t="s">
        <v>25</v>
      </c>
      <c r="O9" s="49" t="s">
        <v>462</v>
      </c>
      <c r="P9" s="50">
        <v>3.5543981481481524E-2</v>
      </c>
      <c r="Q9" s="37"/>
      <c r="R9" s="49">
        <v>6</v>
      </c>
      <c r="S9" s="49" t="s">
        <v>51</v>
      </c>
      <c r="T9" s="50">
        <v>0.33538194444444441</v>
      </c>
    </row>
    <row r="10" spans="2:20" ht="15" customHeight="1" x14ac:dyDescent="0.2">
      <c r="B10" s="25">
        <v>22</v>
      </c>
      <c r="C10" s="26">
        <v>0.33789351851851851</v>
      </c>
      <c r="E10" s="27">
        <v>7</v>
      </c>
      <c r="F10" s="56" t="str">
        <f>'LEG A'!F10</f>
        <v>HUNCOTE MENS B</v>
      </c>
      <c r="G10" s="29" t="s">
        <v>463</v>
      </c>
      <c r="H10" s="48">
        <f>IF('LEG J'!I10&lt;'LEG J'!H2, 'LEG J'!I10,'LEG J'!H2 )</f>
        <v>0.30208333333333331</v>
      </c>
      <c r="I10" s="58">
        <f>VLOOKUP(E4:E43,$B4:$C43,2,0)</f>
        <v>0.34091435185185187</v>
      </c>
      <c r="J10" s="48">
        <f t="shared" si="0"/>
        <v>3.8831018518518556E-2</v>
      </c>
      <c r="K10" s="48">
        <f>'LEG J'!K10+J10</f>
        <v>0.37707175925925934</v>
      </c>
      <c r="M10" s="49">
        <v>7</v>
      </c>
      <c r="N10" s="49" t="s">
        <v>31</v>
      </c>
      <c r="O10" s="49" t="s">
        <v>464</v>
      </c>
      <c r="P10" s="50">
        <v>3.5810185185185195E-2</v>
      </c>
      <c r="Q10" s="37"/>
      <c r="R10" s="49">
        <v>7</v>
      </c>
      <c r="S10" s="49" t="s">
        <v>17</v>
      </c>
      <c r="T10" s="50">
        <v>0.33862268518518523</v>
      </c>
    </row>
    <row r="11" spans="2:20" ht="15" customHeight="1" x14ac:dyDescent="0.2">
      <c r="B11" s="25">
        <v>17</v>
      </c>
      <c r="C11" s="26">
        <v>0.3379861111111111</v>
      </c>
      <c r="E11" s="27">
        <v>8</v>
      </c>
      <c r="F11" s="56" t="str">
        <f>'LEG A'!F11</f>
        <v>LEIC TRI MIXED A</v>
      </c>
      <c r="G11" s="29" t="s">
        <v>465</v>
      </c>
      <c r="H11" s="48">
        <f>IF('LEG J'!I11&lt;'LEG J'!H2, 'LEG J'!I11,'LEG J'!H2 )</f>
        <v>0.30099537037037044</v>
      </c>
      <c r="I11" s="58">
        <f>VLOOKUP(E4:E43,$B4:$C43,2,0)</f>
        <v>0.33862268518518523</v>
      </c>
      <c r="J11" s="48">
        <f t="shared" si="0"/>
        <v>3.7627314814814794E-2</v>
      </c>
      <c r="K11" s="48">
        <f>'LEG J'!K11+J11</f>
        <v>0.33862268518518523</v>
      </c>
      <c r="M11" s="49">
        <v>8</v>
      </c>
      <c r="N11" s="49" t="s">
        <v>57</v>
      </c>
      <c r="O11" s="49" t="s">
        <v>466</v>
      </c>
      <c r="P11" s="50">
        <v>3.5902777777777783E-2</v>
      </c>
      <c r="Q11" s="37"/>
      <c r="R11" s="49">
        <v>8</v>
      </c>
      <c r="S11" s="49" t="s">
        <v>33</v>
      </c>
      <c r="T11" s="50">
        <v>0.34034722222222219</v>
      </c>
    </row>
    <row r="12" spans="2:20" ht="15" customHeight="1" x14ac:dyDescent="0.2">
      <c r="B12" s="25">
        <v>4</v>
      </c>
      <c r="C12" s="26">
        <v>0.33847222222222229</v>
      </c>
      <c r="E12" s="27">
        <v>9</v>
      </c>
      <c r="F12" s="56" t="str">
        <f>'LEG A'!F12</f>
        <v>LEIC TRI MIXED B</v>
      </c>
      <c r="G12" s="29" t="s">
        <v>467</v>
      </c>
      <c r="H12" s="48">
        <f>IF('LEG J'!I12&lt;'LEG J'!H2,'LEG J'!I12,'LEG J'!H2 )</f>
        <v>0.30208333333333331</v>
      </c>
      <c r="I12" s="58">
        <f>VLOOKUP(E4:E43,$B4:$C43,2,0)</f>
        <v>0.35150462962962964</v>
      </c>
      <c r="J12" s="48">
        <f t="shared" si="0"/>
        <v>4.9421296296296324E-2</v>
      </c>
      <c r="K12" s="48">
        <f>'LEG J'!K12+J12</f>
        <v>0.43216435185185187</v>
      </c>
      <c r="M12" s="49">
        <v>9</v>
      </c>
      <c r="N12" s="49" t="s">
        <v>19</v>
      </c>
      <c r="O12" s="49" t="s">
        <v>459</v>
      </c>
      <c r="P12" s="50">
        <v>3.6388888888888915E-2</v>
      </c>
      <c r="Q12" s="37"/>
      <c r="R12" s="49">
        <v>9</v>
      </c>
      <c r="S12" s="49" t="s">
        <v>55</v>
      </c>
      <c r="T12" s="50">
        <v>0.36307870370370371</v>
      </c>
    </row>
    <row r="13" spans="2:20" ht="15" customHeight="1" x14ac:dyDescent="0.2">
      <c r="B13" s="25">
        <v>8</v>
      </c>
      <c r="C13" s="26">
        <v>0.33862268518518523</v>
      </c>
      <c r="E13" s="27">
        <v>10</v>
      </c>
      <c r="F13" s="56" t="str">
        <f>'LEG A'!F13</f>
        <v>WEST END MIXED A</v>
      </c>
      <c r="G13" s="29" t="s">
        <v>468</v>
      </c>
      <c r="H13" s="48">
        <f>IF('LEG J'!I13&lt;'LEG J'!H2,'LEG J'!I13,'LEG J'!H2 )</f>
        <v>0.30208333333333331</v>
      </c>
      <c r="I13" s="58">
        <f>VLOOKUP(E4:E43,$B4:$C43,2,0)</f>
        <v>0.34475694444444449</v>
      </c>
      <c r="J13" s="48">
        <f t="shared" si="0"/>
        <v>4.2673611111111176E-2</v>
      </c>
      <c r="K13" s="48">
        <f>'LEG J'!K13+J13</f>
        <v>0.37365740740740744</v>
      </c>
      <c r="M13" s="49">
        <v>10</v>
      </c>
      <c r="N13" s="49" t="s">
        <v>21</v>
      </c>
      <c r="O13" s="49" t="s">
        <v>460</v>
      </c>
      <c r="P13" s="50">
        <v>3.6562499999999998E-2</v>
      </c>
      <c r="Q13" s="37"/>
      <c r="R13" s="49">
        <v>10</v>
      </c>
      <c r="S13" s="49" t="s">
        <v>43</v>
      </c>
      <c r="T13" s="50">
        <v>0.36962962962962964</v>
      </c>
    </row>
    <row r="14" spans="2:20" ht="15" customHeight="1" x14ac:dyDescent="0.2">
      <c r="B14" s="25">
        <v>5</v>
      </c>
      <c r="C14" s="26">
        <v>0.33864583333333331</v>
      </c>
      <c r="E14" s="27">
        <v>11</v>
      </c>
      <c r="F14" s="56" t="str">
        <f>'LEG A'!F14</f>
        <v>WEST END MIXED B</v>
      </c>
      <c r="G14" s="29" t="s">
        <v>469</v>
      </c>
      <c r="H14" s="48">
        <f>IF('LEG J'!I14&lt;'LEG J'!H2,'LEG J'!I14,'LEG J'!H2 )</f>
        <v>0.30208333333333331</v>
      </c>
      <c r="I14" s="58">
        <f>VLOOKUP(E4:E43,$B4:$C43,2,0)</f>
        <v>0.34409722222222228</v>
      </c>
      <c r="J14" s="48">
        <f t="shared" si="0"/>
        <v>4.2013888888888962E-2</v>
      </c>
      <c r="K14" s="48">
        <f>'LEG J'!K14+J14</f>
        <v>0.4576967592592594</v>
      </c>
      <c r="M14" s="49">
        <v>11</v>
      </c>
      <c r="N14" s="49" t="s">
        <v>83</v>
      </c>
      <c r="O14" s="49" t="s">
        <v>470</v>
      </c>
      <c r="P14" s="50">
        <v>3.7372685185185217E-2</v>
      </c>
      <c r="Q14" s="37"/>
      <c r="R14" s="49">
        <v>11</v>
      </c>
      <c r="S14" s="49" t="s">
        <v>39</v>
      </c>
      <c r="T14" s="50">
        <v>0.37202546296296296</v>
      </c>
    </row>
    <row r="15" spans="2:20" ht="15" customHeight="1" x14ac:dyDescent="0.2">
      <c r="B15" s="25">
        <v>34</v>
      </c>
      <c r="C15" s="26">
        <v>0.33945601851851853</v>
      </c>
      <c r="E15" s="27">
        <v>12</v>
      </c>
      <c r="F15" s="56" t="str">
        <f>'LEG A'!F15</f>
        <v>WEST END MIXED C</v>
      </c>
      <c r="G15" s="29" t="s">
        <v>471</v>
      </c>
      <c r="H15" s="48">
        <f>IF('LEG J'!I15&lt;'LEG J'!H2,'LEG J'!I15,'LEG J'!H2 )</f>
        <v>0.30208333333333331</v>
      </c>
      <c r="I15" s="58">
        <f>VLOOKUP(E4:E43,$B4:$C43,2,0)</f>
        <v>0.34789351851851852</v>
      </c>
      <c r="J15" s="48">
        <f t="shared" si="0"/>
        <v>4.5810185185185204E-2</v>
      </c>
      <c r="K15" s="48">
        <f>'LEG J'!K15+J15</f>
        <v>0.44435185185185189</v>
      </c>
      <c r="M15" s="49">
        <v>12</v>
      </c>
      <c r="N15" s="49" t="s">
        <v>17</v>
      </c>
      <c r="O15" s="49" t="s">
        <v>465</v>
      </c>
      <c r="P15" s="50">
        <v>3.7627314814814794E-2</v>
      </c>
      <c r="Q15" s="37"/>
      <c r="R15" s="49">
        <v>12</v>
      </c>
      <c r="S15" s="49" t="s">
        <v>37</v>
      </c>
      <c r="T15" s="50">
        <v>0.37365740740740733</v>
      </c>
    </row>
    <row r="16" spans="2:20" ht="15" customHeight="1" x14ac:dyDescent="0.2">
      <c r="B16" s="25">
        <v>23</v>
      </c>
      <c r="C16" s="26">
        <v>0.33994212962962972</v>
      </c>
      <c r="E16" s="27">
        <v>13</v>
      </c>
      <c r="F16" s="56" t="str">
        <f>'LEG A'!F16</f>
        <v>HINCKLEY MEN</v>
      </c>
      <c r="G16" s="29" t="s">
        <v>457</v>
      </c>
      <c r="H16" s="48">
        <f>IF('LEG J'!I16&lt;'LEG J'!H2,'LEG J'!I16,'LEG J'!H2 )</f>
        <v>0.28699074074074082</v>
      </c>
      <c r="I16" s="58">
        <f>VLOOKUP(E4:E43,$B4:$C43,2,0)</f>
        <v>0.31971064814814815</v>
      </c>
      <c r="J16" s="48">
        <f t="shared" si="0"/>
        <v>3.2719907407407323E-2</v>
      </c>
      <c r="K16" s="48">
        <f>'LEG J'!K16+J16</f>
        <v>0.31971064814814815</v>
      </c>
      <c r="M16" s="49">
        <v>13</v>
      </c>
      <c r="N16" s="49" t="s">
        <v>39</v>
      </c>
      <c r="O16" s="49" t="s">
        <v>472</v>
      </c>
      <c r="P16" s="50">
        <v>3.7858796296296349E-2</v>
      </c>
      <c r="Q16" s="37"/>
      <c r="R16" s="49">
        <v>13</v>
      </c>
      <c r="S16" s="49" t="s">
        <v>29</v>
      </c>
      <c r="T16" s="50">
        <v>0.37707175925925923</v>
      </c>
    </row>
    <row r="17" spans="2:20" ht="15" customHeight="1" x14ac:dyDescent="0.2">
      <c r="B17" s="25">
        <v>20</v>
      </c>
      <c r="C17" s="26">
        <v>0.34019675925925924</v>
      </c>
      <c r="E17" s="27">
        <v>14</v>
      </c>
      <c r="F17" s="56" t="str">
        <f>'LEG A'!F17</f>
        <v>HINCKLEY LADIES</v>
      </c>
      <c r="G17" s="29" t="s">
        <v>473</v>
      </c>
      <c r="H17" s="48">
        <f>IF('LEG J'!I17&lt;'LEG J'!H2,'LEG J'!I17,'LEG J'!H2 )</f>
        <v>0.30208333333333331</v>
      </c>
      <c r="I17" s="58">
        <f>VLOOKUP(E4:E43,$B4:$C43,2,0)</f>
        <v>0.36391203703703701</v>
      </c>
      <c r="J17" s="48">
        <f t="shared" si="0"/>
        <v>6.1828703703703691E-2</v>
      </c>
      <c r="K17" s="48">
        <f>'LEG J'!K17+J17</f>
        <v>0.43466435185185193</v>
      </c>
      <c r="M17" s="49">
        <v>14</v>
      </c>
      <c r="N17" s="49" t="s">
        <v>65</v>
      </c>
      <c r="O17" s="49" t="s">
        <v>474</v>
      </c>
      <c r="P17" s="50">
        <v>3.8113425925925926E-2</v>
      </c>
      <c r="Q17" s="37"/>
      <c r="R17" s="49">
        <v>14</v>
      </c>
      <c r="S17" s="49" t="s">
        <v>21</v>
      </c>
      <c r="T17" s="50">
        <v>0.37976851851851851</v>
      </c>
    </row>
    <row r="18" spans="2:20" ht="15" customHeight="1" x14ac:dyDescent="0.2">
      <c r="B18" s="25">
        <v>32</v>
      </c>
      <c r="C18" s="26">
        <v>0.34032407407407411</v>
      </c>
      <c r="E18" s="27">
        <v>15</v>
      </c>
      <c r="F18" s="56" t="str">
        <f>'LEG A'!F18</f>
        <v>HINCKLEY MIXED</v>
      </c>
      <c r="G18" s="29" t="s">
        <v>475</v>
      </c>
      <c r="H18" s="48">
        <f>IF('LEG J'!I18&lt;'LEG J'!H2,'LEG J'!I18,'LEG J'!H2 )</f>
        <v>0.30208333333333331</v>
      </c>
      <c r="I18" s="58">
        <f>VLOOKUP(E4:E43,$B4:$C43,2,0)</f>
        <v>0.36459490740740741</v>
      </c>
      <c r="J18" s="48">
        <f t="shared" si="0"/>
        <v>6.2511574074074094E-2</v>
      </c>
      <c r="K18" s="48">
        <f>'LEG J'!K18+J18</f>
        <v>0.44947916666666676</v>
      </c>
      <c r="M18" s="49">
        <v>15</v>
      </c>
      <c r="N18" s="49" t="s">
        <v>55</v>
      </c>
      <c r="O18" s="49" t="s">
        <v>476</v>
      </c>
      <c r="P18" s="50">
        <v>3.8240740740740742E-2</v>
      </c>
      <c r="Q18" s="37"/>
      <c r="R18" s="49">
        <v>15</v>
      </c>
      <c r="S18" s="49" t="s">
        <v>19</v>
      </c>
      <c r="T18" s="50">
        <v>0.38010416666666669</v>
      </c>
    </row>
    <row r="19" spans="2:20" ht="15" customHeight="1" x14ac:dyDescent="0.2">
      <c r="B19" s="25">
        <v>25</v>
      </c>
      <c r="C19" s="26">
        <v>0.34033564814814815</v>
      </c>
      <c r="E19" s="27">
        <v>16</v>
      </c>
      <c r="F19" s="56" t="str">
        <f>'LEG A'!F19</f>
        <v>WREAKE MENS A</v>
      </c>
      <c r="G19" s="29" t="s">
        <v>477</v>
      </c>
      <c r="H19" s="48">
        <f>IF('LEG J'!I19&lt;'LEG J'!H2,'LEG J'!I19,'LEG J'!H2 )</f>
        <v>0.3004398148148148</v>
      </c>
      <c r="I19" s="58">
        <f>VLOOKUP(E4:E43,$B4:$C43,2,0)</f>
        <v>0.34034722222222219</v>
      </c>
      <c r="J19" s="48">
        <f t="shared" si="0"/>
        <v>3.9907407407407391E-2</v>
      </c>
      <c r="K19" s="48">
        <f>'LEG J'!K19+J19</f>
        <v>0.34034722222222219</v>
      </c>
      <c r="M19" s="49">
        <v>16</v>
      </c>
      <c r="N19" s="49" t="s">
        <v>43</v>
      </c>
      <c r="O19" s="49" t="s">
        <v>478</v>
      </c>
      <c r="P19" s="50">
        <v>3.8252314814814836E-2</v>
      </c>
      <c r="Q19" s="37"/>
      <c r="R19" s="49">
        <v>16</v>
      </c>
      <c r="S19" s="49" t="s">
        <v>47</v>
      </c>
      <c r="T19" s="50">
        <v>0.38420138888888899</v>
      </c>
    </row>
    <row r="20" spans="2:20" ht="15" customHeight="1" x14ac:dyDescent="0.2">
      <c r="B20" s="25">
        <v>16</v>
      </c>
      <c r="C20" s="26">
        <v>0.34034722222222219</v>
      </c>
      <c r="E20" s="27">
        <v>17</v>
      </c>
      <c r="F20" s="56" t="str">
        <f>'LEG A'!F20</f>
        <v>WREAKE MENS B</v>
      </c>
      <c r="G20" s="29" t="s">
        <v>466</v>
      </c>
      <c r="H20" s="48">
        <f>IF('LEG J'!I20&lt;'LEG J'!H2,'LEG J'!I20,'LEG J'!H2 )</f>
        <v>0.30208333333333331</v>
      </c>
      <c r="I20" s="58">
        <f>VLOOKUP(E4:E43,$B4:$C43,2,0)</f>
        <v>0.3379861111111111</v>
      </c>
      <c r="J20" s="48">
        <f t="shared" si="0"/>
        <v>3.5902777777777783E-2</v>
      </c>
      <c r="K20" s="48">
        <f>'LEG J'!K20+J20</f>
        <v>0.38708333333333339</v>
      </c>
      <c r="M20" s="49">
        <v>17</v>
      </c>
      <c r="N20" s="49" t="s">
        <v>29</v>
      </c>
      <c r="O20" s="49" t="s">
        <v>463</v>
      </c>
      <c r="P20" s="50">
        <v>3.8831018518518501E-2</v>
      </c>
      <c r="Q20" s="37"/>
      <c r="R20" s="49">
        <v>17</v>
      </c>
      <c r="S20" s="49" t="s">
        <v>13</v>
      </c>
      <c r="T20" s="50">
        <v>0.38428240740740738</v>
      </c>
    </row>
    <row r="21" spans="2:20" ht="15" customHeight="1" x14ac:dyDescent="0.2">
      <c r="B21" s="25">
        <v>7</v>
      </c>
      <c r="C21" s="26">
        <v>0.34091435185185187</v>
      </c>
      <c r="E21" s="27">
        <v>18</v>
      </c>
      <c r="F21" s="56" t="str">
        <f>'LEG A'!F21</f>
        <v>WREAKE LADIES A</v>
      </c>
      <c r="G21" s="29" t="s">
        <v>479</v>
      </c>
      <c r="H21" s="48">
        <f>IF('LEG J'!I21&lt;'LEG J'!H2,'LEG J'!I21,'LEG J'!H2 )</f>
        <v>0.30208333333333331</v>
      </c>
      <c r="I21" s="58">
        <f>VLOOKUP(E4:E43,$B4:$C43,2,0)</f>
        <v>0.35653935185185187</v>
      </c>
      <c r="J21" s="48">
        <f t="shared" si="0"/>
        <v>5.4456018518518556E-2</v>
      </c>
      <c r="K21" s="48">
        <f>'LEG J'!K21+J21</f>
        <v>0.44981481481481494</v>
      </c>
      <c r="M21" s="49">
        <v>18</v>
      </c>
      <c r="N21" s="49" t="s">
        <v>77</v>
      </c>
      <c r="O21" s="49" t="s">
        <v>480</v>
      </c>
      <c r="P21" s="50">
        <v>3.9004629629629695E-2</v>
      </c>
      <c r="Q21" s="37"/>
      <c r="R21" s="49">
        <v>18</v>
      </c>
      <c r="S21" s="49" t="s">
        <v>57</v>
      </c>
      <c r="T21" s="50">
        <v>0.38708333333333333</v>
      </c>
    </row>
    <row r="22" spans="2:20" ht="15" customHeight="1" x14ac:dyDescent="0.2">
      <c r="B22" s="25">
        <v>26</v>
      </c>
      <c r="C22" s="26">
        <v>0.34108796296296301</v>
      </c>
      <c r="E22" s="27">
        <v>19</v>
      </c>
      <c r="F22" s="56" t="str">
        <f>'LEG A'!F22</f>
        <v>WREAKE LADIES B</v>
      </c>
      <c r="G22" s="29" t="s">
        <v>481</v>
      </c>
      <c r="H22" s="48">
        <f>IF('LEG J'!I22&lt;'LEG J'!H2,'LEG J'!I22,'LEG J'!H2 )</f>
        <v>0.30208333333333331</v>
      </c>
      <c r="I22" s="58">
        <f>VLOOKUP(E4:E43,$B4:$C43,2,0)</f>
        <v>0.35601851851851851</v>
      </c>
      <c r="J22" s="48">
        <f t="shared" si="0"/>
        <v>5.3935185185185197E-2</v>
      </c>
      <c r="K22" s="48">
        <f>'LEG J'!K22+J22</f>
        <v>0.4968981481481482</v>
      </c>
      <c r="M22" s="49">
        <v>19</v>
      </c>
      <c r="N22" s="49" t="s">
        <v>47</v>
      </c>
      <c r="O22" s="49" t="s">
        <v>198</v>
      </c>
      <c r="P22" s="50">
        <v>3.9178240740740777E-2</v>
      </c>
      <c r="Q22" s="37"/>
      <c r="R22" s="49">
        <v>19</v>
      </c>
      <c r="S22" s="49" t="s">
        <v>65</v>
      </c>
      <c r="T22" s="50">
        <v>0.39119212962962963</v>
      </c>
    </row>
    <row r="23" spans="2:20" ht="15" customHeight="1" x14ac:dyDescent="0.2">
      <c r="B23" s="25">
        <v>37</v>
      </c>
      <c r="C23" s="26">
        <v>0.34126157407407409</v>
      </c>
      <c r="E23" s="27">
        <v>20</v>
      </c>
      <c r="F23" s="56" t="str">
        <f>'LEG A'!F23</f>
        <v>LEICESTER TRI MEN</v>
      </c>
      <c r="G23" s="29" t="s">
        <v>474</v>
      </c>
      <c r="H23" s="48">
        <f>IF('LEG J'!I23&lt;'LEG J'!H2,'LEG J'!I23,'LEG J'!H2 )</f>
        <v>0.30208333333333331</v>
      </c>
      <c r="I23" s="58">
        <f>VLOOKUP(E4:E43,$B4:$C43,2,0)</f>
        <v>0.34019675925925924</v>
      </c>
      <c r="J23" s="48">
        <f t="shared" si="0"/>
        <v>3.8113425925925926E-2</v>
      </c>
      <c r="K23" s="48">
        <f>'LEG J'!K23+J23</f>
        <v>0.39119212962962963</v>
      </c>
      <c r="M23" s="49">
        <v>20</v>
      </c>
      <c r="N23" s="49" t="s">
        <v>33</v>
      </c>
      <c r="O23" s="49" t="s">
        <v>477</v>
      </c>
      <c r="P23" s="50">
        <v>3.9907407407407391E-2</v>
      </c>
      <c r="Q23" s="37"/>
      <c r="R23" s="49">
        <v>20</v>
      </c>
      <c r="S23" s="49" t="s">
        <v>69</v>
      </c>
      <c r="T23" s="50">
        <v>0.39444444444444449</v>
      </c>
    </row>
    <row r="24" spans="2:20" ht="15" customHeight="1" x14ac:dyDescent="0.2">
      <c r="B24" s="25">
        <v>21</v>
      </c>
      <c r="C24" s="26">
        <v>0.34277777777777779</v>
      </c>
      <c r="E24" s="27">
        <v>21</v>
      </c>
      <c r="F24" s="56" t="str">
        <f>'LEG A'!F24</f>
        <v>FLECKNEY &amp; KIB MIXED</v>
      </c>
      <c r="G24" s="29" t="s">
        <v>482</v>
      </c>
      <c r="H24" s="48">
        <f>IF('LEG J'!I24&lt;'LEG J'!H2,'LEG J'!I24,'LEG J'!H2 )</f>
        <v>0.30208333333333331</v>
      </c>
      <c r="I24" s="58">
        <f>VLOOKUP(E4:E43,$B4:$C43,2,0)</f>
        <v>0.34277777777777779</v>
      </c>
      <c r="J24" s="48">
        <f t="shared" si="0"/>
        <v>4.0694444444444478E-2</v>
      </c>
      <c r="K24" s="48">
        <f>'LEG J'!K24+J24</f>
        <v>0.39444444444444454</v>
      </c>
      <c r="M24" s="49">
        <v>21</v>
      </c>
      <c r="N24" s="49" t="s">
        <v>69</v>
      </c>
      <c r="O24" s="49" t="s">
        <v>482</v>
      </c>
      <c r="P24" s="50">
        <v>4.0694444444444484E-2</v>
      </c>
      <c r="Q24" s="37"/>
      <c r="R24" s="49">
        <v>21</v>
      </c>
      <c r="S24" s="49" t="s">
        <v>31</v>
      </c>
      <c r="T24" s="50">
        <v>0.40767361111111117</v>
      </c>
    </row>
    <row r="25" spans="2:20" ht="15" customHeight="1" x14ac:dyDescent="0.2">
      <c r="B25" s="25">
        <v>28</v>
      </c>
      <c r="C25" s="26">
        <v>0.34277777777777779</v>
      </c>
      <c r="E25" s="27">
        <v>22</v>
      </c>
      <c r="F25" s="56" t="str">
        <f>'LEG A'!F25</f>
        <v>STILTON STRIDERS MIXED</v>
      </c>
      <c r="G25" s="29" t="s">
        <v>464</v>
      </c>
      <c r="H25" s="48">
        <f>IF('LEG J'!I25&lt;'LEG J'!H2,'LEG J'!I25,'LEG J'!H2 )</f>
        <v>0.30208333333333331</v>
      </c>
      <c r="I25" s="58">
        <f>VLOOKUP(E4:E43,$B4:$C43,2,0)</f>
        <v>0.33789351851851851</v>
      </c>
      <c r="J25" s="48">
        <f t="shared" si="0"/>
        <v>3.5810185185185195E-2</v>
      </c>
      <c r="K25" s="48">
        <f>'LEG J'!K25+J25</f>
        <v>0.40767361111111111</v>
      </c>
      <c r="M25" s="49">
        <v>22</v>
      </c>
      <c r="N25" s="49" t="s">
        <v>79</v>
      </c>
      <c r="O25" s="49" t="s">
        <v>483</v>
      </c>
      <c r="P25" s="50">
        <v>4.0694444444444484E-2</v>
      </c>
      <c r="Q25" s="37"/>
      <c r="R25" s="49">
        <v>22</v>
      </c>
      <c r="S25" s="49" t="s">
        <v>79</v>
      </c>
      <c r="T25" s="50">
        <v>0.40806712962962971</v>
      </c>
    </row>
    <row r="26" spans="2:20" ht="15" customHeight="1" x14ac:dyDescent="0.2">
      <c r="B26" s="25">
        <v>29</v>
      </c>
      <c r="C26" s="26">
        <v>0.34372685185185192</v>
      </c>
      <c r="E26" s="27">
        <v>23</v>
      </c>
      <c r="F26" s="56" t="str">
        <f>'LEG A'!F26</f>
        <v>WIGSTON PHOENIX MIXED</v>
      </c>
      <c r="G26" s="29" t="s">
        <v>472</v>
      </c>
      <c r="H26" s="48">
        <f>IF('LEG J'!I26&lt;'LEG J'!H2,'LEG J'!I26,'LEG J'!H2 )</f>
        <v>0.30208333333333331</v>
      </c>
      <c r="I26" s="58">
        <f>VLOOKUP(E4:E43,$B4:$C43,2,0)</f>
        <v>0.33994212962962972</v>
      </c>
      <c r="J26" s="48">
        <f t="shared" si="0"/>
        <v>3.7858796296296404E-2</v>
      </c>
      <c r="K26" s="48">
        <f>'LEG J'!K26+J26</f>
        <v>0.37202546296296313</v>
      </c>
      <c r="M26" s="49">
        <v>23</v>
      </c>
      <c r="N26" s="49" t="s">
        <v>59</v>
      </c>
      <c r="O26" s="49" t="s">
        <v>484</v>
      </c>
      <c r="P26" s="50">
        <v>4.1643518518518545E-2</v>
      </c>
      <c r="Q26" s="37"/>
      <c r="R26" s="49">
        <v>23</v>
      </c>
      <c r="S26" s="49" t="s">
        <v>67</v>
      </c>
      <c r="T26" s="50">
        <v>0.41180555555555565</v>
      </c>
    </row>
    <row r="27" spans="2:20" ht="15" customHeight="1" x14ac:dyDescent="0.2">
      <c r="B27" s="25">
        <v>24</v>
      </c>
      <c r="C27" s="26">
        <v>0.34379629629629632</v>
      </c>
      <c r="E27" s="27">
        <v>24</v>
      </c>
      <c r="F27" s="56" t="str">
        <f>'LEG A'!F27</f>
        <v>BEAUMONT MIXED</v>
      </c>
      <c r="G27" s="29" t="s">
        <v>485</v>
      </c>
      <c r="H27" s="48">
        <f>IF('LEG J'!I27&lt;'LEG J'!H2,'LEG J'!I27,'LEG J'!H2 )</f>
        <v>0.30208333333333331</v>
      </c>
      <c r="I27" s="58">
        <f>VLOOKUP(E4:E43,$B4:$C43,2,0)</f>
        <v>0.34379629629629632</v>
      </c>
      <c r="J27" s="48">
        <f t="shared" si="0"/>
        <v>4.1712962962963007E-2</v>
      </c>
      <c r="K27" s="48">
        <f>'LEG J'!K27+J27</f>
        <v>0.38428240740740749</v>
      </c>
      <c r="M27" s="49">
        <v>24</v>
      </c>
      <c r="N27" s="49" t="s">
        <v>13</v>
      </c>
      <c r="O27" s="49" t="s">
        <v>485</v>
      </c>
      <c r="P27" s="50">
        <v>4.1712962962963E-2</v>
      </c>
      <c r="Q27" s="37"/>
      <c r="R27" s="49">
        <v>24</v>
      </c>
      <c r="S27" s="49" t="s">
        <v>11</v>
      </c>
      <c r="T27" s="50">
        <v>0.41357638888888892</v>
      </c>
    </row>
    <row r="28" spans="2:20" ht="15" customHeight="1" x14ac:dyDescent="0.2">
      <c r="B28" s="25">
        <v>11</v>
      </c>
      <c r="C28" s="26">
        <v>0.34409722222222228</v>
      </c>
      <c r="E28" s="27">
        <v>25</v>
      </c>
      <c r="F28" s="56" t="str">
        <f>'LEG A'!F28</f>
        <v>BIRSTALL MEN</v>
      </c>
      <c r="G28" s="29" t="s">
        <v>478</v>
      </c>
      <c r="H28" s="48">
        <f>IF('LEG J'!I28&lt;'LEG J'!H2,'LEG J'!I28,'LEG J'!H2 )</f>
        <v>0.30208333333333331</v>
      </c>
      <c r="I28" s="58">
        <f>VLOOKUP(E4:E43,$B4:$C43,2,0)</f>
        <v>0.34033564814814815</v>
      </c>
      <c r="J28" s="48">
        <f t="shared" si="0"/>
        <v>3.8252314814814836E-2</v>
      </c>
      <c r="K28" s="48">
        <f>'LEG J'!K28+J28</f>
        <v>0.3696296296296297</v>
      </c>
      <c r="M28" s="49">
        <v>25</v>
      </c>
      <c r="N28" s="49" t="s">
        <v>41</v>
      </c>
      <c r="O28" s="49" t="s">
        <v>469</v>
      </c>
      <c r="P28" s="50">
        <v>4.2013888888888899E-2</v>
      </c>
      <c r="Q28" s="37"/>
      <c r="R28" s="49">
        <v>25</v>
      </c>
      <c r="S28" s="49" t="s">
        <v>73</v>
      </c>
      <c r="T28" s="50">
        <v>0.41628472222222218</v>
      </c>
    </row>
    <row r="29" spans="2:20" ht="15" customHeight="1" x14ac:dyDescent="0.2">
      <c r="B29" s="25">
        <v>10</v>
      </c>
      <c r="C29" s="26">
        <v>0.34475694444444449</v>
      </c>
      <c r="E29" s="27">
        <v>26</v>
      </c>
      <c r="F29" s="56" t="str">
        <f>'LEG A'!F29</f>
        <v>BIRSTALL LADIES</v>
      </c>
      <c r="G29" s="29" t="s">
        <v>480</v>
      </c>
      <c r="H29" s="48">
        <f>IF('LEG J'!I29&lt;'LEG J'!H2,'LEG J'!I29,'LEG J'!H2 )</f>
        <v>0.30208333333333331</v>
      </c>
      <c r="I29" s="58">
        <f>VLOOKUP(E4:E43,$B4:$C43,2,0)</f>
        <v>0.34108796296296301</v>
      </c>
      <c r="J29" s="48">
        <f t="shared" si="0"/>
        <v>3.9004629629629695E-2</v>
      </c>
      <c r="K29" s="48">
        <f>'LEG J'!K29+J29</f>
        <v>0.42274305555555569</v>
      </c>
      <c r="M29" s="49">
        <v>26</v>
      </c>
      <c r="N29" s="49" t="s">
        <v>37</v>
      </c>
      <c r="O29" s="49" t="s">
        <v>468</v>
      </c>
      <c r="P29" s="50">
        <v>4.2673611111111114E-2</v>
      </c>
      <c r="Q29" s="37"/>
      <c r="R29" s="49">
        <v>26</v>
      </c>
      <c r="S29" s="49" t="s">
        <v>77</v>
      </c>
      <c r="T29" s="50">
        <v>0.42274305555555569</v>
      </c>
    </row>
    <row r="30" spans="2:20" ht="15" customHeight="1" x14ac:dyDescent="0.2">
      <c r="B30" s="25">
        <v>33</v>
      </c>
      <c r="C30" s="26">
        <v>0.34695601851851854</v>
      </c>
      <c r="E30" s="27">
        <v>27</v>
      </c>
      <c r="F30" s="56" t="str">
        <f>'LEG A'!F30</f>
        <v>BARROW MENS A</v>
      </c>
      <c r="G30" s="29" t="s">
        <v>461</v>
      </c>
      <c r="H30" s="48">
        <f>IF('LEG J'!I30&lt;'LEG J'!H2,'LEG J'!I30,'LEG J'!H2 )</f>
        <v>0.28496527777777775</v>
      </c>
      <c r="I30" s="58">
        <f>VLOOKUP(E4:E43,$B4:$C43,2,0)</f>
        <v>0.32028935185185192</v>
      </c>
      <c r="J30" s="48">
        <f t="shared" si="0"/>
        <v>3.5324074074074174E-2</v>
      </c>
      <c r="K30" s="48">
        <f>'LEG J'!K30+J30</f>
        <v>0.32028935185185192</v>
      </c>
      <c r="M30" s="49">
        <v>27</v>
      </c>
      <c r="N30" s="49" t="s">
        <v>67</v>
      </c>
      <c r="O30" s="49" t="s">
        <v>486</v>
      </c>
      <c r="P30" s="50">
        <v>4.4872685185185224E-2</v>
      </c>
      <c r="Q30" s="37"/>
      <c r="R30" s="49">
        <v>27</v>
      </c>
      <c r="S30" s="49" t="s">
        <v>59</v>
      </c>
      <c r="T30" s="50">
        <v>0.42351851851851852</v>
      </c>
    </row>
    <row r="31" spans="2:20" ht="15" customHeight="1" x14ac:dyDescent="0.2">
      <c r="B31" s="25">
        <v>38</v>
      </c>
      <c r="C31" s="26">
        <v>0.3474652777777778</v>
      </c>
      <c r="E31" s="27">
        <v>28</v>
      </c>
      <c r="F31" s="56" t="str">
        <f>'LEG A'!F31</f>
        <v>BARROW MENS B</v>
      </c>
      <c r="G31" s="29" t="s">
        <v>483</v>
      </c>
      <c r="H31" s="48">
        <f>IF('LEG J'!I31&lt;'LEG J'!H2,'LEG J'!I31,'LEG J'!H2 )</f>
        <v>0.30208333333333331</v>
      </c>
      <c r="I31" s="58">
        <f>VLOOKUP(E4:E43,$B4:$C43,2,0)</f>
        <v>0.34277777777777779</v>
      </c>
      <c r="J31" s="48">
        <f t="shared" si="0"/>
        <v>4.0694444444444478E-2</v>
      </c>
      <c r="K31" s="48">
        <f>'LEG J'!K31+J31</f>
        <v>0.40806712962962971</v>
      </c>
      <c r="M31" s="49">
        <v>28</v>
      </c>
      <c r="N31" s="49" t="s">
        <v>85</v>
      </c>
      <c r="O31" s="49" t="s">
        <v>487</v>
      </c>
      <c r="P31" s="50">
        <v>4.5381944444444489E-2</v>
      </c>
      <c r="Q31" s="37"/>
      <c r="R31" s="49">
        <v>28</v>
      </c>
      <c r="S31" s="49" t="s">
        <v>83</v>
      </c>
      <c r="T31" s="50">
        <v>0.42929398148148162</v>
      </c>
    </row>
    <row r="32" spans="2:20" ht="15" customHeight="1" x14ac:dyDescent="0.2">
      <c r="B32" s="25">
        <v>12</v>
      </c>
      <c r="C32" s="26">
        <v>0.34789351851851852</v>
      </c>
      <c r="E32" s="27">
        <v>29</v>
      </c>
      <c r="F32" s="56" t="str">
        <f>'LEG A'!F32</f>
        <v>BARROW LADIES</v>
      </c>
      <c r="G32" s="29" t="s">
        <v>484</v>
      </c>
      <c r="H32" s="48">
        <f>IF('LEG J'!I32&lt;'LEG J'!H2,'LEG J'!I32,'LEG J'!H2 )</f>
        <v>0.30208333333333331</v>
      </c>
      <c r="I32" s="58">
        <f>VLOOKUP(E4:E43,$B4:$C43,2,0)</f>
        <v>0.34372685185185192</v>
      </c>
      <c r="J32" s="48">
        <f t="shared" si="0"/>
        <v>4.1643518518518607E-2</v>
      </c>
      <c r="K32" s="48">
        <f>'LEG J'!K32+J32</f>
        <v>0.42351851851851868</v>
      </c>
      <c r="M32" s="49">
        <v>29</v>
      </c>
      <c r="N32" s="49" t="s">
        <v>45</v>
      </c>
      <c r="O32" s="49" t="s">
        <v>471</v>
      </c>
      <c r="P32" s="50">
        <v>4.5810185185185211E-2</v>
      </c>
      <c r="R32" s="49">
        <v>29</v>
      </c>
      <c r="S32" s="49" t="s">
        <v>35</v>
      </c>
      <c r="T32" s="50">
        <v>0.43216435185185192</v>
      </c>
    </row>
    <row r="33" spans="2:20" ht="15" customHeight="1" x14ac:dyDescent="0.2">
      <c r="B33" s="25">
        <v>39</v>
      </c>
      <c r="C33" s="26">
        <v>0.34805555555555562</v>
      </c>
      <c r="E33" s="27">
        <v>30</v>
      </c>
      <c r="F33" s="56" t="str">
        <f>'LEG A'!F33</f>
        <v>OWLS MIXED A</v>
      </c>
      <c r="G33" s="29" t="s">
        <v>488</v>
      </c>
      <c r="H33" s="48">
        <f>IF('LEG J'!I33&lt;'LEG J'!H2,'LEG J'!I33,'LEG J'!H2 )</f>
        <v>0.30208333333333331</v>
      </c>
      <c r="I33" s="58">
        <f>VLOOKUP(E4:E43,$B4:$C43,2,0)</f>
        <v>0.3646064814814815</v>
      </c>
      <c r="J33" s="48">
        <f t="shared" si="0"/>
        <v>6.2523148148148189E-2</v>
      </c>
      <c r="K33" s="48">
        <f>'LEG J'!K33+J33</f>
        <v>0.45258101851851862</v>
      </c>
      <c r="M33" s="49">
        <v>30</v>
      </c>
      <c r="N33" s="49" t="s">
        <v>71</v>
      </c>
      <c r="O33" s="49" t="s">
        <v>489</v>
      </c>
      <c r="P33" s="50">
        <v>4.5972222222222248E-2</v>
      </c>
      <c r="R33" s="49">
        <v>30</v>
      </c>
      <c r="S33" s="49" t="s">
        <v>49</v>
      </c>
      <c r="T33" s="50">
        <v>0.43466435185185182</v>
      </c>
    </row>
    <row r="34" spans="2:20" ht="15" customHeight="1" x14ac:dyDescent="0.2">
      <c r="B34" s="25">
        <v>36</v>
      </c>
      <c r="C34" s="26">
        <v>0.34840277777777778</v>
      </c>
      <c r="E34" s="27">
        <v>31</v>
      </c>
      <c r="F34" s="56" t="str">
        <f>'LEG A'!F34</f>
        <v>OWLS MIXED B</v>
      </c>
      <c r="G34" s="29"/>
      <c r="H34" s="48" t="e">
        <f>IF('LEG J'!I34&lt;'LEG J'!H2,'LEG J'!I34,'LEG J'!H2 )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J'!K34+J34</f>
        <v>#N/A</v>
      </c>
      <c r="M34" s="49">
        <v>31</v>
      </c>
      <c r="N34" s="49" t="s">
        <v>73</v>
      </c>
      <c r="O34" s="49" t="s">
        <v>490</v>
      </c>
      <c r="P34" s="50">
        <v>4.6319444444444462E-2</v>
      </c>
      <c r="R34" s="49">
        <v>31</v>
      </c>
      <c r="S34" s="49" t="s">
        <v>45</v>
      </c>
      <c r="T34" s="50">
        <v>0.44435185185185189</v>
      </c>
    </row>
    <row r="35" spans="2:20" ht="15" customHeight="1" x14ac:dyDescent="0.2">
      <c r="B35" s="25">
        <v>2</v>
      </c>
      <c r="C35" s="26">
        <v>0.34880787037037042</v>
      </c>
      <c r="E35" s="27">
        <v>32</v>
      </c>
      <c r="F35" s="56" t="str">
        <f>'LEG A'!F35</f>
        <v>SHEPSHED MENS A</v>
      </c>
      <c r="G35" s="29" t="s">
        <v>476</v>
      </c>
      <c r="H35" s="48">
        <f>IF('LEG J'!I35&lt;'LEG J'!H2,'LEG J'!I35,'LEG J'!H2 )</f>
        <v>0.30208333333333331</v>
      </c>
      <c r="I35" s="58">
        <f>VLOOKUP(E4:E43,$B4:$C43,2,0)</f>
        <v>0.34032407407407411</v>
      </c>
      <c r="J35" s="48">
        <f t="shared" si="0"/>
        <v>3.8240740740740797E-2</v>
      </c>
      <c r="K35" s="48">
        <f>'LEG J'!K35+J35</f>
        <v>0.36307870370370382</v>
      </c>
      <c r="M35" s="49">
        <v>32</v>
      </c>
      <c r="N35" s="49" t="s">
        <v>11</v>
      </c>
      <c r="O35" s="49" t="s">
        <v>456</v>
      </c>
      <c r="P35" s="50">
        <v>4.6724537037037051E-2</v>
      </c>
      <c r="R35" s="49">
        <v>32</v>
      </c>
      <c r="S35" s="49" t="s">
        <v>53</v>
      </c>
      <c r="T35" s="50">
        <v>0.4494791666666666</v>
      </c>
    </row>
    <row r="36" spans="2:20" ht="15" customHeight="1" x14ac:dyDescent="0.2">
      <c r="B36" s="25">
        <v>9</v>
      </c>
      <c r="C36" s="26">
        <v>0.35150462962962964</v>
      </c>
      <c r="E36" s="27">
        <v>33</v>
      </c>
      <c r="F36" s="56" t="str">
        <f>'LEG A'!F36</f>
        <v>SHEPSHED MENS B</v>
      </c>
      <c r="G36" s="29" t="s">
        <v>486</v>
      </c>
      <c r="H36" s="48">
        <f>IF('LEG J'!I36&lt;'LEG J'!H2,'LEG J'!I36,'LEG J'!H2 )</f>
        <v>0.30208333333333331</v>
      </c>
      <c r="I36" s="58">
        <f>VLOOKUP(E4:E43,$B4:$C43,2,0)</f>
        <v>0.34695601851851854</v>
      </c>
      <c r="J36" s="48">
        <f t="shared" si="0"/>
        <v>4.4872685185185224E-2</v>
      </c>
      <c r="K36" s="48">
        <f>'LEG J'!K36+J36</f>
        <v>0.41180555555555565</v>
      </c>
      <c r="M36" s="49">
        <v>33</v>
      </c>
      <c r="N36" s="49" t="s">
        <v>35</v>
      </c>
      <c r="O36" s="49" t="s">
        <v>467</v>
      </c>
      <c r="P36" s="50">
        <v>4.9421296296296324E-2</v>
      </c>
      <c r="R36" s="49">
        <v>33</v>
      </c>
      <c r="S36" s="49" t="s">
        <v>61</v>
      </c>
      <c r="T36" s="50">
        <v>0.44981481481481483</v>
      </c>
    </row>
    <row r="37" spans="2:20" ht="15" customHeight="1" x14ac:dyDescent="0.2">
      <c r="B37" s="25">
        <v>19</v>
      </c>
      <c r="C37" s="26">
        <v>0.35601851851851851</v>
      </c>
      <c r="E37" s="49">
        <v>34</v>
      </c>
      <c r="F37" s="56" t="str">
        <f>'LEG A'!F37</f>
        <v>SHEPSHED LADIES</v>
      </c>
      <c r="G37" s="29" t="s">
        <v>470</v>
      </c>
      <c r="H37" s="48">
        <f>IF('LEG J'!I37&lt;'LEG J'!H2,'LEG J'!I37,'LEG J'!H2 )</f>
        <v>0.30208333333333331</v>
      </c>
      <c r="I37" s="58">
        <f>VLOOKUP(E4:E43,$B4:$C43,2,0)</f>
        <v>0.33945601851851853</v>
      </c>
      <c r="J37" s="48">
        <f t="shared" si="0"/>
        <v>3.7372685185185217E-2</v>
      </c>
      <c r="K37" s="48">
        <f>'LEG J'!K37+J37</f>
        <v>0.42929398148148162</v>
      </c>
      <c r="M37" s="49">
        <v>34</v>
      </c>
      <c r="N37" s="49" t="s">
        <v>63</v>
      </c>
      <c r="O37" s="49" t="s">
        <v>481</v>
      </c>
      <c r="P37" s="50">
        <v>5.3935185185185197E-2</v>
      </c>
      <c r="R37" s="49">
        <v>34</v>
      </c>
      <c r="S37" s="49" t="s">
        <v>81</v>
      </c>
      <c r="T37" s="50">
        <v>0.45258101851851862</v>
      </c>
    </row>
    <row r="38" spans="2:20" ht="15" customHeight="1" x14ac:dyDescent="0.2">
      <c r="B38" s="25">
        <v>18</v>
      </c>
      <c r="C38" s="26">
        <v>0.35653935185185187</v>
      </c>
      <c r="E38" s="49">
        <v>35</v>
      </c>
      <c r="F38" s="56" t="str">
        <f>'LEG A'!F38</f>
        <v>HARBOROUGH MEN</v>
      </c>
      <c r="G38" s="29" t="s">
        <v>455</v>
      </c>
      <c r="H38" s="48">
        <f>IF('LEG J'!I38&lt;'LEG J'!H2,'LEG J'!I38,'LEG J'!H2 )</f>
        <v>0.30072916666666666</v>
      </c>
      <c r="I38" s="58">
        <f>VLOOKUP(E4:E43,$B4:$C43,2,0)</f>
        <v>0.33331018518518524</v>
      </c>
      <c r="J38" s="48">
        <f t="shared" si="0"/>
        <v>3.2581018518518579E-2</v>
      </c>
      <c r="K38" s="48">
        <f>'LEG J'!K38+J38</f>
        <v>0.33538194444444447</v>
      </c>
      <c r="M38" s="49">
        <v>35</v>
      </c>
      <c r="N38" s="49" t="s">
        <v>61</v>
      </c>
      <c r="O38" s="49" t="s">
        <v>479</v>
      </c>
      <c r="P38" s="50">
        <v>5.4456018518518501E-2</v>
      </c>
      <c r="R38" s="49">
        <v>35</v>
      </c>
      <c r="S38" s="49" t="s">
        <v>71</v>
      </c>
      <c r="T38" s="50">
        <v>0.45452546296296298</v>
      </c>
    </row>
    <row r="39" spans="2:20" ht="15" customHeight="1" x14ac:dyDescent="0.2">
      <c r="B39" s="25">
        <v>14</v>
      </c>
      <c r="C39" s="26">
        <v>0.36391203703703701</v>
      </c>
      <c r="E39" s="49">
        <v>36</v>
      </c>
      <c r="F39" s="56" t="str">
        <f>'LEG A'!F39</f>
        <v>HARBOROUGH MIXED</v>
      </c>
      <c r="G39" s="29" t="s">
        <v>490</v>
      </c>
      <c r="H39" s="48">
        <f>IF('LEG J'!I39&lt;'LEG J'!H2,'LEG J'!I39,'LEG J'!H2 )</f>
        <v>0.30208333333333331</v>
      </c>
      <c r="I39" s="58">
        <f>VLOOKUP(E4:E43,$B4:$C43,2,0)</f>
        <v>0.34840277777777778</v>
      </c>
      <c r="J39" s="48">
        <f t="shared" si="0"/>
        <v>4.6319444444444469E-2</v>
      </c>
      <c r="K39" s="48">
        <f>'LEG J'!K39+J39</f>
        <v>0.41628472222222229</v>
      </c>
      <c r="M39" s="49">
        <v>36</v>
      </c>
      <c r="N39" s="49" t="s">
        <v>49</v>
      </c>
      <c r="O39" s="49" t="s">
        <v>473</v>
      </c>
      <c r="P39" s="50">
        <v>6.1828703703703698E-2</v>
      </c>
      <c r="R39" s="49">
        <v>36</v>
      </c>
      <c r="S39" s="49" t="s">
        <v>41</v>
      </c>
      <c r="T39" s="50">
        <v>0.45769675925925929</v>
      </c>
    </row>
    <row r="40" spans="2:20" ht="15" customHeight="1" x14ac:dyDescent="0.2">
      <c r="B40" s="25">
        <v>15</v>
      </c>
      <c r="C40" s="26">
        <v>0.36459490740740741</v>
      </c>
      <c r="E40" s="49">
        <v>37</v>
      </c>
      <c r="F40" s="56" t="str">
        <f>'LEG A'!F40</f>
        <v>DESFORD MEN</v>
      </c>
      <c r="G40" s="29" t="s">
        <v>198</v>
      </c>
      <c r="H40" s="48">
        <f>IF('LEG J'!I40&lt;'LEG J'!H2,'LEG J'!I40,'LEG J'!H2 )</f>
        <v>0.30208333333333331</v>
      </c>
      <c r="I40" s="58">
        <f>VLOOKUP(E4:E43,$B4:$C43,2,0)</f>
        <v>0.34126157407407409</v>
      </c>
      <c r="J40" s="48">
        <f t="shared" si="0"/>
        <v>3.9178240740740777E-2</v>
      </c>
      <c r="K40" s="48">
        <f>'LEG J'!K40+J40</f>
        <v>0.38420138888888894</v>
      </c>
      <c r="M40" s="49">
        <v>37</v>
      </c>
      <c r="N40" s="49" t="s">
        <v>53</v>
      </c>
      <c r="O40" s="49" t="s">
        <v>475</v>
      </c>
      <c r="P40" s="50">
        <v>6.2511574074074039E-2</v>
      </c>
      <c r="R40" s="49">
        <v>37</v>
      </c>
      <c r="S40" s="49" t="s">
        <v>85</v>
      </c>
      <c r="T40" s="50">
        <v>0.46643518518518523</v>
      </c>
    </row>
    <row r="41" spans="2:20" ht="15" customHeight="1" x14ac:dyDescent="0.2">
      <c r="B41" s="25">
        <v>30</v>
      </c>
      <c r="C41" s="26">
        <v>0.3646064814814815</v>
      </c>
      <c r="E41" s="49">
        <v>38</v>
      </c>
      <c r="F41" s="56" t="str">
        <f>'LEG A'!F41</f>
        <v>DESFORD LADIES</v>
      </c>
      <c r="G41" s="29" t="s">
        <v>487</v>
      </c>
      <c r="H41" s="48">
        <f>IF('LEG J'!I41&lt;'LEG J'!H2,'LEG J'!I41,'LEG J'!H2 )</f>
        <v>0.30208333333333331</v>
      </c>
      <c r="I41" s="58">
        <f>VLOOKUP(E4:E43,$B4:$C43,2,0)</f>
        <v>0.3474652777777778</v>
      </c>
      <c r="J41" s="48">
        <f t="shared" si="0"/>
        <v>4.5381944444444489E-2</v>
      </c>
      <c r="K41" s="48">
        <f>'LEG J'!K41+J41</f>
        <v>0.46643518518518534</v>
      </c>
      <c r="M41" s="49">
        <v>38</v>
      </c>
      <c r="N41" s="49" t="s">
        <v>81</v>
      </c>
      <c r="O41" s="49" t="s">
        <v>488</v>
      </c>
      <c r="P41" s="50">
        <v>6.2523148148148189E-2</v>
      </c>
      <c r="R41" s="49">
        <v>38</v>
      </c>
      <c r="S41" s="49" t="s">
        <v>63</v>
      </c>
      <c r="T41" s="50">
        <v>0.4968981481481482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489</v>
      </c>
      <c r="H42" s="48">
        <f>IF('LEG J'!I42&lt;'LEG J'!H2,'LEG J'!I42,'LEG J'!H2 )</f>
        <v>0.30208333333333331</v>
      </c>
      <c r="I42" s="58">
        <f>VLOOKUP(E4:E43,$B4:$C43,2,0)</f>
        <v>0.34805555555555562</v>
      </c>
      <c r="J42" s="48">
        <f t="shared" si="0"/>
        <v>4.5972222222222303E-2</v>
      </c>
      <c r="K42" s="48">
        <f>'LEG J'!K42+J42</f>
        <v>0.45452546296296314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J'!I43&lt;'LEG J'!H2,'LEG J'!I43,'LEG J'!H2 )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J'!K43+J43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55138888888888893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2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1" customWidth="1"/>
    <col min="11" max="11" width="14.7109375" style="1" customWidth="1"/>
    <col min="12" max="12" width="9.140625" style="1"/>
    <col min="13" max="13" width="12.28515625" style="38" customWidth="1"/>
    <col min="14" max="14" width="31.140625" style="38" customWidth="1"/>
    <col min="15" max="15" width="28.7109375" style="38" customWidth="1"/>
    <col min="16" max="16" width="13.140625" style="38" customWidth="1"/>
    <col min="17" max="17" width="3.425781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491</v>
      </c>
      <c r="F1" s="51"/>
      <c r="H1" s="57"/>
      <c r="I1" s="52"/>
      <c r="J1" s="36"/>
      <c r="K1" s="36"/>
      <c r="M1" s="39"/>
      <c r="N1" s="39"/>
      <c r="O1" s="39"/>
      <c r="P1" s="7"/>
      <c r="Q1" s="40"/>
    </row>
    <row r="2" spans="2:20" ht="15.75" customHeight="1" x14ac:dyDescent="0.25">
      <c r="B2" s="74" t="s">
        <v>492</v>
      </c>
      <c r="C2" s="74"/>
      <c r="E2" s="76" t="s">
        <v>89</v>
      </c>
      <c r="F2" s="76"/>
      <c r="G2" s="76"/>
      <c r="H2" s="36" t="s">
        <v>90</v>
      </c>
      <c r="I2" s="52"/>
      <c r="J2" s="36"/>
      <c r="K2" s="36"/>
      <c r="M2" s="39" t="s">
        <v>491</v>
      </c>
      <c r="N2" s="39"/>
      <c r="O2" s="39"/>
      <c r="P2" s="61"/>
      <c r="Q2" s="62"/>
      <c r="R2" s="53" t="s">
        <v>491</v>
      </c>
    </row>
    <row r="3" spans="2:20" ht="15.75" customHeight="1" x14ac:dyDescent="0.25">
      <c r="B3" s="17" t="s">
        <v>2</v>
      </c>
      <c r="C3" s="18" t="s">
        <v>3</v>
      </c>
      <c r="D3" s="16"/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0.33797453703703706</v>
      </c>
      <c r="E4" s="27">
        <v>1</v>
      </c>
      <c r="F4" s="56" t="str">
        <f>'LEG A'!F4</f>
        <v>CORITANIANS MEN</v>
      </c>
      <c r="G4" s="29" t="s">
        <v>493</v>
      </c>
      <c r="H4" s="48">
        <f>IF('LEG K'!I4&lt;'LEG K'!H2,'LEG K'!I4,'LEG K'!H2)</f>
        <v>0.30858796296296298</v>
      </c>
      <c r="I4" s="58">
        <f>VLOOKUP(E4:E43,$B4:$C43,2,0)</f>
        <v>0.33797453703703706</v>
      </c>
      <c r="J4" s="48">
        <f>I4-H4</f>
        <v>2.9386574074074079E-2</v>
      </c>
      <c r="K4" s="48">
        <f>'LEG K'!K4+J4</f>
        <v>0.33797453703703706</v>
      </c>
      <c r="M4" s="49">
        <v>1</v>
      </c>
      <c r="N4" s="49" t="s">
        <v>23</v>
      </c>
      <c r="O4" s="49" t="s">
        <v>494</v>
      </c>
      <c r="P4" s="50">
        <v>2.8414351851851871E-2</v>
      </c>
      <c r="Q4" s="37"/>
      <c r="R4" s="49">
        <v>1</v>
      </c>
      <c r="S4" s="49" t="s">
        <v>9</v>
      </c>
      <c r="T4" s="50">
        <v>0.33797453703703706</v>
      </c>
    </row>
    <row r="5" spans="2:20" ht="15" customHeight="1" x14ac:dyDescent="0.2">
      <c r="B5" s="25">
        <v>27</v>
      </c>
      <c r="C5" s="26">
        <v>0.34870370370370374</v>
      </c>
      <c r="E5" s="27">
        <v>2</v>
      </c>
      <c r="F5" s="56" t="str">
        <f>'LEG A'!F5</f>
        <v>HUNCOTE LADIES</v>
      </c>
      <c r="G5" s="29" t="s">
        <v>495</v>
      </c>
      <c r="H5" s="48">
        <f>IF('LEG K'!I5&lt;'LEG K'!H2, 'LEG K'!I5,'LEG K'!H2 )</f>
        <v>0.34097222222222229</v>
      </c>
      <c r="I5" s="58">
        <f>VLOOKUP(E4:E43,$B4:$C43,2,0)</f>
        <v>0.38375000000000004</v>
      </c>
      <c r="J5" s="48">
        <f t="shared" ref="J5:J43" si="0">I5-H5</f>
        <v>4.2777777777777748E-2</v>
      </c>
      <c r="K5" s="48">
        <f>'LEG K'!K5+J5</f>
        <v>0.45635416666666678</v>
      </c>
      <c r="M5" s="49">
        <v>2</v>
      </c>
      <c r="N5" s="49" t="s">
        <v>55</v>
      </c>
      <c r="O5" s="49" t="s">
        <v>496</v>
      </c>
      <c r="P5" s="50">
        <v>2.8877314814814873E-2</v>
      </c>
      <c r="Q5" s="37"/>
      <c r="R5" s="49">
        <v>2</v>
      </c>
      <c r="S5" s="49" t="s">
        <v>23</v>
      </c>
      <c r="T5" s="50">
        <v>0.34870370370370374</v>
      </c>
    </row>
    <row r="6" spans="2:20" ht="15" customHeight="1" x14ac:dyDescent="0.2">
      <c r="B6" s="25">
        <v>13</v>
      </c>
      <c r="C6" s="26">
        <v>0.35241898148148149</v>
      </c>
      <c r="E6" s="27">
        <v>3</v>
      </c>
      <c r="F6" s="56" t="str">
        <f>'LEG A'!F6</f>
        <v>CHARNWOOD MIXED</v>
      </c>
      <c r="G6" s="29" t="s">
        <v>497</v>
      </c>
      <c r="H6" s="48">
        <f>IF('LEG K'!I6&lt;'LEG K'!H2, 'LEG K'!I6,'LEG K'!H2 )</f>
        <v>0.32753472222222224</v>
      </c>
      <c r="I6" s="58">
        <f>VLOOKUP(E4:E43,$B4:$C43,2,0)</f>
        <v>0.36076388888888888</v>
      </c>
      <c r="J6" s="48">
        <f t="shared" si="0"/>
        <v>3.3229166666666643E-2</v>
      </c>
      <c r="K6" s="48">
        <f>'LEG K'!K6+J6</f>
        <v>0.36449074074074073</v>
      </c>
      <c r="M6" s="49">
        <v>3</v>
      </c>
      <c r="N6" s="49" t="s">
        <v>9</v>
      </c>
      <c r="O6" s="49" t="s">
        <v>493</v>
      </c>
      <c r="P6" s="50">
        <v>2.9386574074074079E-2</v>
      </c>
      <c r="Q6" s="37"/>
      <c r="R6" s="49">
        <v>3</v>
      </c>
      <c r="S6" s="49" t="s">
        <v>27</v>
      </c>
      <c r="T6" s="50">
        <v>0.35241898148148149</v>
      </c>
    </row>
    <row r="7" spans="2:20" ht="15" customHeight="1" x14ac:dyDescent="0.2">
      <c r="B7" s="25">
        <v>3</v>
      </c>
      <c r="C7" s="26">
        <v>0.36076388888888888</v>
      </c>
      <c r="E7" s="27">
        <v>4</v>
      </c>
      <c r="F7" s="56" t="str">
        <f>'LEG A'!F7</f>
        <v>ROADHOGGS MEN</v>
      </c>
      <c r="G7" s="29" t="s">
        <v>498</v>
      </c>
      <c r="H7" s="48">
        <f>IF('LEG K'!I7&lt;'LEG K'!H2, 'LEG K'!I7,'LEG K'!H2 )</f>
        <v>0.33847222222222229</v>
      </c>
      <c r="I7" s="58">
        <f>VLOOKUP(E4:E43,$B4:$C43,2,0)</f>
        <v>0.37251157407407409</v>
      </c>
      <c r="J7" s="48">
        <f t="shared" si="0"/>
        <v>3.4039351851851807E-2</v>
      </c>
      <c r="K7" s="48">
        <f>'LEG K'!K7+J7</f>
        <v>0.41414351851851872</v>
      </c>
      <c r="M7" s="49">
        <v>4</v>
      </c>
      <c r="N7" s="49" t="s">
        <v>17</v>
      </c>
      <c r="O7" s="49" t="s">
        <v>499</v>
      </c>
      <c r="P7" s="50">
        <v>2.9479166666666723E-2</v>
      </c>
      <c r="Q7" s="37"/>
      <c r="R7" s="49">
        <v>4</v>
      </c>
      <c r="S7" s="49" t="s">
        <v>25</v>
      </c>
      <c r="T7" s="50">
        <v>0.36219907407407409</v>
      </c>
    </row>
    <row r="8" spans="2:20" ht="15" customHeight="1" x14ac:dyDescent="0.2">
      <c r="B8" s="25">
        <v>6</v>
      </c>
      <c r="C8" s="26">
        <v>0.36219907407407409</v>
      </c>
      <c r="E8" s="27">
        <v>5</v>
      </c>
      <c r="F8" s="56" t="str">
        <f>'LEG A'!F8</f>
        <v>L'BORO UNI MIXED</v>
      </c>
      <c r="G8" s="29" t="s">
        <v>500</v>
      </c>
      <c r="H8" s="48">
        <f>IF('LEG K'!I8&lt;'LEG K'!H2, 'LEG K'!I8,'LEG K'!H2 )</f>
        <v>0.33864583333333331</v>
      </c>
      <c r="I8" s="58">
        <f>VLOOKUP(E4:E43,$B4:$C43,2,0)</f>
        <v>0.3743981481481482</v>
      </c>
      <c r="J8" s="48">
        <f t="shared" si="0"/>
        <v>3.5752314814814889E-2</v>
      </c>
      <c r="K8" s="48">
        <f>'LEG K'!K8+J8</f>
        <v>0.41552083333333345</v>
      </c>
      <c r="M8" s="49">
        <v>5</v>
      </c>
      <c r="N8" s="49" t="s">
        <v>25</v>
      </c>
      <c r="O8" s="49" t="s">
        <v>501</v>
      </c>
      <c r="P8" s="50">
        <v>3.197916666666667E-2</v>
      </c>
      <c r="Q8" s="37"/>
      <c r="R8" s="49">
        <v>5</v>
      </c>
      <c r="S8" s="49" t="s">
        <v>15</v>
      </c>
      <c r="T8" s="50">
        <v>0.36449074074074073</v>
      </c>
    </row>
    <row r="9" spans="2:20" ht="15" customHeight="1" x14ac:dyDescent="0.2">
      <c r="B9" s="25">
        <v>8</v>
      </c>
      <c r="C9" s="26">
        <v>0.3681018518518519</v>
      </c>
      <c r="E9" s="27">
        <v>6</v>
      </c>
      <c r="F9" s="56" t="str">
        <f>'LEG A'!F9</f>
        <v>HUNCOTE MENS A</v>
      </c>
      <c r="G9" s="29" t="s">
        <v>501</v>
      </c>
      <c r="H9" s="48">
        <f>IF('LEG K'!I9&lt;'LEG K'!H2, 'LEG K'!I9,'LEG K'!H2 )</f>
        <v>0.33021990740740748</v>
      </c>
      <c r="I9" s="58">
        <f>VLOOKUP(E4:E43,$B4:$C43,2,0)</f>
        <v>0.36219907407407409</v>
      </c>
      <c r="J9" s="48">
        <f t="shared" si="0"/>
        <v>3.1979166666666614E-2</v>
      </c>
      <c r="K9" s="48">
        <f>'LEG K'!K9+J9</f>
        <v>0.36219907407407409</v>
      </c>
      <c r="M9" s="49">
        <v>6</v>
      </c>
      <c r="N9" s="49" t="s">
        <v>81</v>
      </c>
      <c r="O9" s="49" t="s">
        <v>502</v>
      </c>
      <c r="P9" s="50">
        <v>3.2615740740740751E-2</v>
      </c>
      <c r="Q9" s="37"/>
      <c r="R9" s="49">
        <v>6</v>
      </c>
      <c r="S9" s="49" t="s">
        <v>17</v>
      </c>
      <c r="T9" s="50">
        <v>0.3681018518518519</v>
      </c>
    </row>
    <row r="10" spans="2:20" ht="15" customHeight="1" x14ac:dyDescent="0.2">
      <c r="B10" s="25">
        <v>35</v>
      </c>
      <c r="C10" s="26">
        <v>0.3682407407407407</v>
      </c>
      <c r="E10" s="27">
        <v>7</v>
      </c>
      <c r="F10" s="56" t="str">
        <f>'LEG A'!F10</f>
        <v>HUNCOTE MENS B</v>
      </c>
      <c r="G10" s="29" t="s">
        <v>503</v>
      </c>
      <c r="H10" s="48">
        <f>IF('LEG K'!I10&lt;'LEG K'!H2, 'LEG K'!I10,'LEG K'!H2 )</f>
        <v>0.34091435185185187</v>
      </c>
      <c r="I10" s="58">
        <f>VLOOKUP(E4:E43,$B4:$C43,2,0)</f>
        <v>0.37505787037037042</v>
      </c>
      <c r="J10" s="48">
        <f t="shared" si="0"/>
        <v>3.4143518518518545E-2</v>
      </c>
      <c r="K10" s="48">
        <f>'LEG K'!K10+J10</f>
        <v>0.41121527777777789</v>
      </c>
      <c r="M10" s="49">
        <v>7</v>
      </c>
      <c r="N10" s="49" t="s">
        <v>27</v>
      </c>
      <c r="O10" s="49" t="s">
        <v>504</v>
      </c>
      <c r="P10" s="50">
        <v>3.2708333333333339E-2</v>
      </c>
      <c r="Q10" s="37"/>
      <c r="R10" s="49">
        <v>7</v>
      </c>
      <c r="S10" s="49" t="s">
        <v>51</v>
      </c>
      <c r="T10" s="50">
        <v>0.37031249999999993</v>
      </c>
    </row>
    <row r="11" spans="2:20" ht="15" customHeight="1" x14ac:dyDescent="0.2">
      <c r="B11" s="25">
        <v>32</v>
      </c>
      <c r="C11" s="26">
        <v>0.36920138888888893</v>
      </c>
      <c r="E11" s="27">
        <v>8</v>
      </c>
      <c r="F11" s="56" t="str">
        <f>'LEG A'!F11</f>
        <v>LEIC TRI MIXED A</v>
      </c>
      <c r="G11" s="29" t="s">
        <v>499</v>
      </c>
      <c r="H11" s="48">
        <f>IF('LEG K'!I11&lt;'LEG K'!H2, 'LEG K'!I11,'LEG K'!H2 )</f>
        <v>0.33862268518518523</v>
      </c>
      <c r="I11" s="58">
        <f>VLOOKUP(E4:E43,$B4:$C43,2,0)</f>
        <v>0.3681018518518519</v>
      </c>
      <c r="J11" s="48">
        <f t="shared" si="0"/>
        <v>2.9479166666666667E-2</v>
      </c>
      <c r="K11" s="48">
        <f>'LEG K'!K11+J11</f>
        <v>0.3681018518518519</v>
      </c>
      <c r="M11" s="49">
        <v>8</v>
      </c>
      <c r="N11" s="49" t="s">
        <v>15</v>
      </c>
      <c r="O11" s="49" t="s">
        <v>497</v>
      </c>
      <c r="P11" s="50">
        <v>3.3229166666666643E-2</v>
      </c>
      <c r="Q11" s="37"/>
      <c r="R11" s="49">
        <v>8</v>
      </c>
      <c r="S11" s="49" t="s">
        <v>33</v>
      </c>
      <c r="T11" s="50">
        <v>0.37559027777777781</v>
      </c>
    </row>
    <row r="12" spans="2:20" ht="15" customHeight="1" x14ac:dyDescent="0.2">
      <c r="B12" s="25">
        <v>4</v>
      </c>
      <c r="C12" s="26">
        <v>0.37251157407407409</v>
      </c>
      <c r="E12" s="27">
        <v>9</v>
      </c>
      <c r="F12" s="56" t="str">
        <f>'LEG A'!F12</f>
        <v>LEIC TRI MIXED B</v>
      </c>
      <c r="G12" s="29" t="s">
        <v>505</v>
      </c>
      <c r="H12" s="48">
        <f>IF('LEG K'!I12&lt;'LEG K'!H2,'LEG K'!I12,'LEG K'!H2 )</f>
        <v>0.34097222222222229</v>
      </c>
      <c r="I12" s="58">
        <f>VLOOKUP(E4:E43,$B4:$C43,2,0)</f>
        <v>0.37533564814814818</v>
      </c>
      <c r="J12" s="48">
        <f t="shared" si="0"/>
        <v>3.4363425925925895E-2</v>
      </c>
      <c r="K12" s="48">
        <f>'LEG K'!K12+J12</f>
        <v>0.46652777777777776</v>
      </c>
      <c r="M12" s="49">
        <v>9</v>
      </c>
      <c r="N12" s="49" t="s">
        <v>37</v>
      </c>
      <c r="O12" s="49" t="s">
        <v>506</v>
      </c>
      <c r="P12" s="50">
        <v>3.3263888888888926E-2</v>
      </c>
      <c r="Q12" s="37"/>
      <c r="R12" s="49">
        <v>9</v>
      </c>
      <c r="S12" s="49" t="s">
        <v>55</v>
      </c>
      <c r="T12" s="50">
        <v>0.39195601851851852</v>
      </c>
    </row>
    <row r="13" spans="2:20" ht="15" customHeight="1" x14ac:dyDescent="0.2">
      <c r="B13" s="25">
        <v>30</v>
      </c>
      <c r="C13" s="26">
        <v>0.37358796296296298</v>
      </c>
      <c r="E13" s="27">
        <v>10</v>
      </c>
      <c r="F13" s="56" t="str">
        <f>'LEG A'!F13</f>
        <v>WEST END MIXED A</v>
      </c>
      <c r="G13" s="29" t="s">
        <v>506</v>
      </c>
      <c r="H13" s="48">
        <f>IF('LEG K'!I13&lt;'LEG K'!H2,'LEG K'!I13,'LEG K'!H2 )</f>
        <v>0.34097222222222229</v>
      </c>
      <c r="I13" s="58">
        <f>VLOOKUP(E4:E43,$B4:$C43,2,0)</f>
        <v>0.37423611111111121</v>
      </c>
      <c r="J13" s="48">
        <f t="shared" si="0"/>
        <v>3.3263888888888926E-2</v>
      </c>
      <c r="K13" s="48">
        <f>'LEG K'!K13+J13</f>
        <v>0.40692129629629636</v>
      </c>
      <c r="M13" s="49">
        <v>10</v>
      </c>
      <c r="N13" s="49" t="s">
        <v>19</v>
      </c>
      <c r="O13" s="49" t="s">
        <v>498</v>
      </c>
      <c r="P13" s="50">
        <v>3.4039351851851862E-2</v>
      </c>
      <c r="Q13" s="37"/>
      <c r="R13" s="49">
        <v>10</v>
      </c>
      <c r="S13" s="49" t="s">
        <v>43</v>
      </c>
      <c r="T13" s="50">
        <v>0.40457175925925931</v>
      </c>
    </row>
    <row r="14" spans="2:20" ht="15" customHeight="1" x14ac:dyDescent="0.2">
      <c r="B14" s="25">
        <v>10</v>
      </c>
      <c r="C14" s="26">
        <v>0.37423611111111121</v>
      </c>
      <c r="E14" s="27">
        <v>11</v>
      </c>
      <c r="F14" s="56" t="str">
        <f>'LEG A'!F14</f>
        <v>WEST END MIXED B</v>
      </c>
      <c r="G14" s="29" t="s">
        <v>507</v>
      </c>
      <c r="H14" s="48">
        <f>IF('LEG K'!I14&lt;'LEG K'!H2,'LEG K'!I14,'LEG K'!H2 )</f>
        <v>0.34097222222222229</v>
      </c>
      <c r="I14" s="58">
        <f>VLOOKUP(E4:E43,$B4:$C43,2,0)</f>
        <v>0.38135416666666666</v>
      </c>
      <c r="J14" s="48">
        <f t="shared" si="0"/>
        <v>4.0381944444444373E-2</v>
      </c>
      <c r="K14" s="48">
        <f>'LEG K'!K14+J14</f>
        <v>0.49807870370370377</v>
      </c>
      <c r="M14" s="49">
        <v>11</v>
      </c>
      <c r="N14" s="49" t="s">
        <v>29</v>
      </c>
      <c r="O14" s="49" t="s">
        <v>503</v>
      </c>
      <c r="P14" s="50">
        <v>3.4143518518518545E-2</v>
      </c>
      <c r="Q14" s="37"/>
      <c r="R14" s="49">
        <v>11</v>
      </c>
      <c r="S14" s="49" t="s">
        <v>37</v>
      </c>
      <c r="T14" s="50">
        <v>0.40692129629629625</v>
      </c>
    </row>
    <row r="15" spans="2:20" ht="15" customHeight="1" x14ac:dyDescent="0.2">
      <c r="B15" s="25">
        <v>5</v>
      </c>
      <c r="C15" s="26">
        <v>0.3743981481481482</v>
      </c>
      <c r="E15" s="27">
        <v>12</v>
      </c>
      <c r="F15" s="56" t="str">
        <f>'LEG A'!F15</f>
        <v>WEST END MIXED C</v>
      </c>
      <c r="G15" s="29" t="s">
        <v>508</v>
      </c>
      <c r="H15" s="48">
        <f>IF('LEG K'!I15&lt;'LEG K'!H2,'LEG K'!I15,'LEG K'!H2 )</f>
        <v>0.34097222222222229</v>
      </c>
      <c r="I15" s="58">
        <f>VLOOKUP(E4:E43,$B4:$C43,2,0)</f>
        <v>0.3792476851851852</v>
      </c>
      <c r="J15" s="48">
        <f t="shared" si="0"/>
        <v>3.8275462962962914E-2</v>
      </c>
      <c r="K15" s="48">
        <f>'LEG K'!K15+J15</f>
        <v>0.4826273148148148</v>
      </c>
      <c r="M15" s="49">
        <v>12</v>
      </c>
      <c r="N15" s="49" t="s">
        <v>35</v>
      </c>
      <c r="O15" s="49" t="s">
        <v>505</v>
      </c>
      <c r="P15" s="50">
        <v>3.436342592592595E-2</v>
      </c>
      <c r="Q15" s="37"/>
      <c r="R15" s="49">
        <v>12</v>
      </c>
      <c r="S15" s="49" t="s">
        <v>39</v>
      </c>
      <c r="T15" s="50">
        <v>0.40870370370370374</v>
      </c>
    </row>
    <row r="16" spans="2:20" ht="15" customHeight="1" x14ac:dyDescent="0.2">
      <c r="B16" s="25">
        <v>17</v>
      </c>
      <c r="C16" s="26">
        <v>0.37464120370370368</v>
      </c>
      <c r="E16" s="27">
        <v>13</v>
      </c>
      <c r="F16" s="56" t="str">
        <f>'LEG A'!F16</f>
        <v>HINCKLEY MEN</v>
      </c>
      <c r="G16" s="29" t="s">
        <v>504</v>
      </c>
      <c r="H16" s="48">
        <f>IF('LEG K'!I16&lt;'LEG K'!H2,'LEG K'!I16,'LEG K'!H2 )</f>
        <v>0.31971064814814815</v>
      </c>
      <c r="I16" s="58">
        <f>VLOOKUP(E4:E43,$B4:$C43,2,0)</f>
        <v>0.35241898148148149</v>
      </c>
      <c r="J16" s="48">
        <f t="shared" si="0"/>
        <v>3.2708333333333339E-2</v>
      </c>
      <c r="K16" s="48">
        <f>'LEG K'!K16+J16</f>
        <v>0.35241898148148149</v>
      </c>
      <c r="M16" s="49">
        <v>13</v>
      </c>
      <c r="N16" s="49" t="s">
        <v>51</v>
      </c>
      <c r="O16" s="49" t="s">
        <v>509</v>
      </c>
      <c r="P16" s="50">
        <v>3.493055555555552E-2</v>
      </c>
      <c r="Q16" s="37"/>
      <c r="R16" s="49">
        <v>13</v>
      </c>
      <c r="S16" s="49" t="s">
        <v>29</v>
      </c>
      <c r="T16" s="50">
        <v>0.41121527777777772</v>
      </c>
    </row>
    <row r="17" spans="2:20" ht="15" customHeight="1" x14ac:dyDescent="0.2">
      <c r="B17" s="25">
        <v>7</v>
      </c>
      <c r="C17" s="26">
        <v>0.37505787037037042</v>
      </c>
      <c r="E17" s="27">
        <v>14</v>
      </c>
      <c r="F17" s="56" t="str">
        <f>'LEG A'!F17</f>
        <v>HINCKLEY LADIES</v>
      </c>
      <c r="G17" s="29" t="s">
        <v>510</v>
      </c>
      <c r="H17" s="48">
        <f>IF('LEG K'!I17&lt;'LEG K'!H2,'LEG K'!I17,'LEG K'!H2 )</f>
        <v>0.34097222222222229</v>
      </c>
      <c r="I17" s="58">
        <f>VLOOKUP(E4:E43,$B4:$C43,2,0)</f>
        <v>0.38285879629629632</v>
      </c>
      <c r="J17" s="48">
        <f t="shared" si="0"/>
        <v>4.1886574074074034E-2</v>
      </c>
      <c r="K17" s="48">
        <f>'LEG K'!K17+J17</f>
        <v>0.47655092592592596</v>
      </c>
      <c r="M17" s="49">
        <v>14</v>
      </c>
      <c r="N17" s="49" t="s">
        <v>43</v>
      </c>
      <c r="O17" s="49" t="s">
        <v>511</v>
      </c>
      <c r="P17" s="50">
        <v>3.4942129629629615E-2</v>
      </c>
      <c r="Q17" s="37"/>
      <c r="R17" s="49">
        <v>14</v>
      </c>
      <c r="S17" s="49" t="s">
        <v>19</v>
      </c>
      <c r="T17" s="50">
        <v>0.41414351851851861</v>
      </c>
    </row>
    <row r="18" spans="2:20" ht="15" customHeight="1" x14ac:dyDescent="0.2">
      <c r="B18" s="25">
        <v>25</v>
      </c>
      <c r="C18" s="26">
        <v>0.37527777777777777</v>
      </c>
      <c r="E18" s="27">
        <v>15</v>
      </c>
      <c r="F18" s="56" t="str">
        <f>'LEG A'!F18</f>
        <v>HINCKLEY MIXED</v>
      </c>
      <c r="G18" s="29" t="s">
        <v>512</v>
      </c>
      <c r="H18" s="48">
        <f>IF('LEG K'!I18&lt;'LEG K'!H2,'LEG K'!I18,'LEG K'!H2 )</f>
        <v>0.34097222222222229</v>
      </c>
      <c r="I18" s="58">
        <f>VLOOKUP(E4:E43,$B4:$C43,2,0)</f>
        <v>0.37853009259259257</v>
      </c>
      <c r="J18" s="48">
        <f t="shared" si="0"/>
        <v>3.7557870370370283E-2</v>
      </c>
      <c r="K18" s="48">
        <f>'LEG K'!K18+J18</f>
        <v>0.48703703703703705</v>
      </c>
      <c r="M18" s="49">
        <v>15</v>
      </c>
      <c r="N18" s="49" t="s">
        <v>33</v>
      </c>
      <c r="O18" s="49" t="s">
        <v>513</v>
      </c>
      <c r="P18" s="50">
        <v>3.5243055555555569E-2</v>
      </c>
      <c r="Q18" s="37"/>
      <c r="R18" s="49">
        <v>15</v>
      </c>
      <c r="S18" s="49" t="s">
        <v>21</v>
      </c>
      <c r="T18" s="50">
        <v>0.41552083333333328</v>
      </c>
    </row>
    <row r="19" spans="2:20" ht="15" customHeight="1" x14ac:dyDescent="0.2">
      <c r="B19" s="25">
        <v>9</v>
      </c>
      <c r="C19" s="26">
        <v>0.37533564814814818</v>
      </c>
      <c r="E19" s="27">
        <v>16</v>
      </c>
      <c r="F19" s="56" t="str">
        <f>'LEG A'!F19</f>
        <v>WREAKE MENS A</v>
      </c>
      <c r="G19" s="29" t="s">
        <v>513</v>
      </c>
      <c r="H19" s="48">
        <f>IF('LEG K'!I19&lt;'LEG K'!H2,'LEG K'!I19,'LEG K'!H2 )</f>
        <v>0.34034722222222219</v>
      </c>
      <c r="I19" s="58">
        <f>VLOOKUP(E4:E43,$B4:$C43,2,0)</f>
        <v>0.37559027777777781</v>
      </c>
      <c r="J19" s="48">
        <f t="shared" si="0"/>
        <v>3.5243055555555625E-2</v>
      </c>
      <c r="K19" s="48">
        <f>'LEG K'!K19+J19</f>
        <v>0.37559027777777781</v>
      </c>
      <c r="M19" s="49">
        <v>16</v>
      </c>
      <c r="N19" s="49" t="s">
        <v>21</v>
      </c>
      <c r="O19" s="49" t="s">
        <v>500</v>
      </c>
      <c r="P19" s="50">
        <v>3.5752314814814834E-2</v>
      </c>
      <c r="Q19" s="37"/>
      <c r="R19" s="49">
        <v>16</v>
      </c>
      <c r="S19" s="49" t="s">
        <v>57</v>
      </c>
      <c r="T19" s="50">
        <v>0.42373842592592598</v>
      </c>
    </row>
    <row r="20" spans="2:20" ht="15" customHeight="1" x14ac:dyDescent="0.2">
      <c r="B20" s="25">
        <v>16</v>
      </c>
      <c r="C20" s="26">
        <v>0.37559027777777781</v>
      </c>
      <c r="E20" s="27">
        <v>17</v>
      </c>
      <c r="F20" s="56" t="str">
        <f>'LEG A'!F20</f>
        <v>WREAKE MENS B</v>
      </c>
      <c r="G20" s="29" t="s">
        <v>514</v>
      </c>
      <c r="H20" s="48">
        <f>IF('LEG K'!I20&lt;'LEG K'!H2,'LEG K'!I20,'LEG K'!H2 )</f>
        <v>0.3379861111111111</v>
      </c>
      <c r="I20" s="58">
        <f>VLOOKUP(E4:E43,$B4:$C43,2,0)</f>
        <v>0.37464120370370368</v>
      </c>
      <c r="J20" s="48">
        <f t="shared" si="0"/>
        <v>3.6655092592592586E-2</v>
      </c>
      <c r="K20" s="48">
        <f>'LEG K'!K20+J20</f>
        <v>0.42373842592592598</v>
      </c>
      <c r="M20" s="49">
        <v>17</v>
      </c>
      <c r="N20" s="49" t="s">
        <v>77</v>
      </c>
      <c r="O20" s="49" t="s">
        <v>515</v>
      </c>
      <c r="P20" s="50">
        <v>3.5798611111111101E-2</v>
      </c>
      <c r="Q20" s="37"/>
      <c r="R20" s="49">
        <v>17</v>
      </c>
      <c r="S20" s="49" t="s">
        <v>47</v>
      </c>
      <c r="T20" s="50">
        <v>0.42599537037037044</v>
      </c>
    </row>
    <row r="21" spans="2:20" ht="15" customHeight="1" x14ac:dyDescent="0.2">
      <c r="B21" s="25">
        <v>23</v>
      </c>
      <c r="C21" s="26">
        <v>0.37662037037037044</v>
      </c>
      <c r="E21" s="27">
        <v>18</v>
      </c>
      <c r="F21" s="56" t="str">
        <f>'LEG A'!F21</f>
        <v>WREAKE LADIES A</v>
      </c>
      <c r="G21" s="29" t="s">
        <v>516</v>
      </c>
      <c r="H21" s="48">
        <f>IF('LEG K'!I21&lt;'LEG K'!H2,'LEG K'!I21,'LEG K'!H2 )</f>
        <v>0.34097222222222229</v>
      </c>
      <c r="I21" s="58">
        <f>VLOOKUP(E4:E43,$B4:$C43,2,0)</f>
        <v>0.38072916666666656</v>
      </c>
      <c r="J21" s="48">
        <f t="shared" si="0"/>
        <v>3.9756944444444275E-2</v>
      </c>
      <c r="K21" s="48">
        <f>'LEG K'!K21+J21</f>
        <v>0.48957175925925922</v>
      </c>
      <c r="M21" s="49">
        <v>18</v>
      </c>
      <c r="N21" s="49" t="s">
        <v>57</v>
      </c>
      <c r="O21" s="49" t="s">
        <v>514</v>
      </c>
      <c r="P21" s="50">
        <v>3.6655092592592586E-2</v>
      </c>
      <c r="Q21" s="37"/>
      <c r="R21" s="49">
        <v>18</v>
      </c>
      <c r="S21" s="49" t="s">
        <v>13</v>
      </c>
      <c r="T21" s="50">
        <v>0.42972222222222228</v>
      </c>
    </row>
    <row r="22" spans="2:20" ht="15" customHeight="1" x14ac:dyDescent="0.2">
      <c r="B22" s="25">
        <v>26</v>
      </c>
      <c r="C22" s="26">
        <v>0.37677083333333333</v>
      </c>
      <c r="E22" s="27">
        <v>19</v>
      </c>
      <c r="F22" s="56" t="str">
        <f>'LEG A'!F22</f>
        <v>WREAKE LADIES B</v>
      </c>
      <c r="G22" s="29" t="s">
        <v>517</v>
      </c>
      <c r="H22" s="48">
        <f>IF('LEG K'!I22&lt;'LEG K'!H2,'LEG K'!I22,'LEG K'!H2 )</f>
        <v>0.34097222222222229</v>
      </c>
      <c r="I22" s="58">
        <f>VLOOKUP(E4:E43,$B4:$C43,2,0)</f>
        <v>0.38817129629629626</v>
      </c>
      <c r="J22" s="48">
        <f t="shared" si="0"/>
        <v>4.7199074074073977E-2</v>
      </c>
      <c r="K22" s="48">
        <f>'LEG K'!K22+J22</f>
        <v>0.54409722222222223</v>
      </c>
      <c r="M22" s="49">
        <v>19</v>
      </c>
      <c r="N22" s="49" t="s">
        <v>39</v>
      </c>
      <c r="O22" s="49" t="s">
        <v>518</v>
      </c>
      <c r="P22" s="50">
        <v>3.667824074074072E-2</v>
      </c>
      <c r="Q22" s="37"/>
      <c r="R22" s="49">
        <v>19</v>
      </c>
      <c r="S22" s="49" t="s">
        <v>69</v>
      </c>
      <c r="T22" s="50">
        <v>0.43322916666666667</v>
      </c>
    </row>
    <row r="23" spans="2:20" ht="15" customHeight="1" x14ac:dyDescent="0.2">
      <c r="B23" s="25">
        <v>15</v>
      </c>
      <c r="C23" s="26">
        <v>0.37853009259259257</v>
      </c>
      <c r="E23" s="27">
        <v>20</v>
      </c>
      <c r="F23" s="56" t="str">
        <f>'LEG A'!F23</f>
        <v>LEICESTER TRI MEN</v>
      </c>
      <c r="G23" s="29" t="s">
        <v>519</v>
      </c>
      <c r="H23" s="48">
        <f>IF('LEG K'!I23&lt;'LEG K'!H2,'LEG K'!I23,'LEG K'!H2 )</f>
        <v>0.34019675925925924</v>
      </c>
      <c r="I23" s="58">
        <f>VLOOKUP(E4:E43,$B4:$C43,2,0)</f>
        <v>0.38405092592592593</v>
      </c>
      <c r="J23" s="48">
        <f t="shared" si="0"/>
        <v>4.3854166666666694E-2</v>
      </c>
      <c r="K23" s="48">
        <f>'LEG K'!K23+J23</f>
        <v>0.43504629629629632</v>
      </c>
      <c r="M23" s="49">
        <v>20</v>
      </c>
      <c r="N23" s="49" t="s">
        <v>53</v>
      </c>
      <c r="O23" s="49" t="s">
        <v>512</v>
      </c>
      <c r="P23" s="50">
        <v>3.7557870370370339E-2</v>
      </c>
      <c r="Q23" s="37"/>
      <c r="R23" s="49">
        <v>20</v>
      </c>
      <c r="S23" s="49" t="s">
        <v>65</v>
      </c>
      <c r="T23" s="50">
        <v>0.43504629629629626</v>
      </c>
    </row>
    <row r="24" spans="2:20" ht="15" customHeight="1" x14ac:dyDescent="0.2">
      <c r="B24" s="25">
        <v>36</v>
      </c>
      <c r="C24" s="26">
        <v>0.37880787037037045</v>
      </c>
      <c r="E24" s="27">
        <v>21</v>
      </c>
      <c r="F24" s="56" t="str">
        <f>'LEG A'!F24</f>
        <v>FLECKNEY &amp; KIB MIXED</v>
      </c>
      <c r="G24" s="29" t="s">
        <v>520</v>
      </c>
      <c r="H24" s="48">
        <f>IF('LEG K'!I24&lt;'LEG K'!H2,'LEG K'!I24,'LEG K'!H2 )</f>
        <v>0.34097222222222229</v>
      </c>
      <c r="I24" s="58">
        <f>VLOOKUP(E4:E43,$B4:$C43,2,0)</f>
        <v>0.37975694444444441</v>
      </c>
      <c r="J24" s="48">
        <f t="shared" si="0"/>
        <v>3.8784722222222123E-2</v>
      </c>
      <c r="K24" s="48">
        <f>'LEG K'!K24+J24</f>
        <v>0.43322916666666667</v>
      </c>
      <c r="M24" s="49">
        <v>21</v>
      </c>
      <c r="N24" s="49" t="s">
        <v>73</v>
      </c>
      <c r="O24" s="49" t="s">
        <v>521</v>
      </c>
      <c r="P24" s="50">
        <v>3.7835648148148104E-2</v>
      </c>
      <c r="Q24" s="37"/>
      <c r="R24" s="49">
        <v>21</v>
      </c>
      <c r="S24" s="49" t="s">
        <v>79</v>
      </c>
      <c r="T24" s="50">
        <v>0.44690972222222236</v>
      </c>
    </row>
    <row r="25" spans="2:20" ht="15" customHeight="1" x14ac:dyDescent="0.2">
      <c r="B25" s="25">
        <v>34</v>
      </c>
      <c r="C25" s="26">
        <v>0.37907407407407412</v>
      </c>
      <c r="E25" s="27">
        <v>22</v>
      </c>
      <c r="F25" s="56" t="str">
        <f>'LEG A'!F25</f>
        <v>STILTON STRIDERS MIXED</v>
      </c>
      <c r="G25" s="29" t="s">
        <v>522</v>
      </c>
      <c r="H25" s="48">
        <f>IF('LEG K'!I25&lt;'LEG K'!H2,'LEG K'!I25,'LEG K'!H2 )</f>
        <v>0.33789351851851851</v>
      </c>
      <c r="I25" s="58">
        <f>VLOOKUP(E4:E43,$B4:$C43,2,0)</f>
        <v>0.38907407407407413</v>
      </c>
      <c r="J25" s="48">
        <f t="shared" si="0"/>
        <v>5.1180555555555618E-2</v>
      </c>
      <c r="K25" s="48">
        <f>'LEG K'!K25+J25</f>
        <v>0.45885416666666673</v>
      </c>
      <c r="M25" s="49">
        <v>22</v>
      </c>
      <c r="N25" s="49" t="s">
        <v>45</v>
      </c>
      <c r="O25" s="49" t="s">
        <v>508</v>
      </c>
      <c r="P25" s="50">
        <v>3.8275462962962969E-2</v>
      </c>
      <c r="Q25" s="37"/>
      <c r="R25" s="49">
        <v>22</v>
      </c>
      <c r="S25" s="49" t="s">
        <v>67</v>
      </c>
      <c r="T25" s="50">
        <v>0.45016203703703705</v>
      </c>
    </row>
    <row r="26" spans="2:20" ht="15" customHeight="1" x14ac:dyDescent="0.2">
      <c r="B26" s="25">
        <v>12</v>
      </c>
      <c r="C26" s="26">
        <v>0.3792476851851852</v>
      </c>
      <c r="E26" s="27">
        <v>23</v>
      </c>
      <c r="F26" s="56" t="str">
        <f>'LEG A'!F26</f>
        <v>WIGSTON PHOENIX MIXED</v>
      </c>
      <c r="G26" s="29" t="s">
        <v>518</v>
      </c>
      <c r="H26" s="48">
        <f>IF('LEG K'!I26&lt;'LEG K'!H2,'LEG K'!I26,'LEG K'!H2 )</f>
        <v>0.33994212962962972</v>
      </c>
      <c r="I26" s="58">
        <f>VLOOKUP(E4:E43,$B4:$C43,2,0)</f>
        <v>0.37662037037037044</v>
      </c>
      <c r="J26" s="48">
        <f t="shared" si="0"/>
        <v>3.667824074074072E-2</v>
      </c>
      <c r="K26" s="48">
        <f>'LEG K'!K26+J26</f>
        <v>0.40870370370370385</v>
      </c>
      <c r="M26" s="49">
        <v>23</v>
      </c>
      <c r="N26" s="49" t="s">
        <v>67</v>
      </c>
      <c r="O26" s="49" t="s">
        <v>523</v>
      </c>
      <c r="P26" s="50">
        <v>3.8356481481481464E-2</v>
      </c>
      <c r="Q26" s="37"/>
      <c r="R26" s="49">
        <v>23</v>
      </c>
      <c r="S26" s="49" t="s">
        <v>73</v>
      </c>
      <c r="T26" s="50">
        <v>0.45412037037037034</v>
      </c>
    </row>
    <row r="27" spans="2:20" ht="15" customHeight="1" x14ac:dyDescent="0.2">
      <c r="B27" s="25">
        <v>33</v>
      </c>
      <c r="C27" s="26">
        <v>0.3793287037037037</v>
      </c>
      <c r="E27" s="27">
        <v>24</v>
      </c>
      <c r="F27" s="56" t="str">
        <f>'LEG A'!F27</f>
        <v>BEAUMONT MIXED</v>
      </c>
      <c r="G27" s="29" t="s">
        <v>524</v>
      </c>
      <c r="H27" s="48">
        <f>IF('LEG K'!I27&lt;'LEG K'!H2,'LEG K'!I27,'LEG K'!H2 )</f>
        <v>0.34097222222222229</v>
      </c>
      <c r="I27" s="58">
        <f>VLOOKUP(E4:E43,$B4:$C43,2,0)</f>
        <v>0.38641203703703697</v>
      </c>
      <c r="J27" s="48">
        <f t="shared" si="0"/>
        <v>4.5439814814814683E-2</v>
      </c>
      <c r="K27" s="48">
        <f>'LEG K'!K27+J27</f>
        <v>0.42972222222222217</v>
      </c>
      <c r="M27" s="49">
        <v>24</v>
      </c>
      <c r="N27" s="49" t="s">
        <v>69</v>
      </c>
      <c r="O27" s="49" t="s">
        <v>520</v>
      </c>
      <c r="P27" s="50">
        <v>3.8784722222222179E-2</v>
      </c>
      <c r="Q27" s="37"/>
      <c r="R27" s="49">
        <v>24</v>
      </c>
      <c r="S27" s="49" t="s">
        <v>11</v>
      </c>
      <c r="T27" s="50">
        <v>0.45635416666666667</v>
      </c>
    </row>
    <row r="28" spans="2:20" ht="15" customHeight="1" x14ac:dyDescent="0.2">
      <c r="B28" s="25">
        <v>21</v>
      </c>
      <c r="C28" s="26">
        <v>0.37975694444444441</v>
      </c>
      <c r="E28" s="27">
        <v>25</v>
      </c>
      <c r="F28" s="56" t="str">
        <f>'LEG A'!F28</f>
        <v>BIRSTALL MEN</v>
      </c>
      <c r="G28" s="29" t="s">
        <v>511</v>
      </c>
      <c r="H28" s="48">
        <f>IF('LEG K'!I28&lt;'LEG K'!H2,'LEG K'!I28,'LEG K'!H2 )</f>
        <v>0.34033564814814815</v>
      </c>
      <c r="I28" s="58">
        <f>VLOOKUP(E4:E43,$B4:$C43,2,0)</f>
        <v>0.37527777777777777</v>
      </c>
      <c r="J28" s="48">
        <f t="shared" si="0"/>
        <v>3.4942129629629615E-2</v>
      </c>
      <c r="K28" s="48">
        <f>'LEG K'!K28+J28</f>
        <v>0.40457175925925931</v>
      </c>
      <c r="M28" s="49">
        <v>25</v>
      </c>
      <c r="N28" s="49" t="s">
        <v>79</v>
      </c>
      <c r="O28" s="49" t="s">
        <v>525</v>
      </c>
      <c r="P28" s="50">
        <v>3.8842592592592595E-2</v>
      </c>
      <c r="Q28" s="37"/>
      <c r="R28" s="49">
        <v>25</v>
      </c>
      <c r="S28" s="49" t="s">
        <v>77</v>
      </c>
      <c r="T28" s="50">
        <v>0.45854166666666685</v>
      </c>
    </row>
    <row r="29" spans="2:20" ht="15" customHeight="1" x14ac:dyDescent="0.2">
      <c r="B29" s="25">
        <v>28</v>
      </c>
      <c r="C29" s="26">
        <v>0.37981481481481483</v>
      </c>
      <c r="E29" s="27">
        <v>26</v>
      </c>
      <c r="F29" s="56" t="str">
        <f>'LEG A'!F29</f>
        <v>BIRSTALL LADIES</v>
      </c>
      <c r="G29" s="29" t="s">
        <v>515</v>
      </c>
      <c r="H29" s="48">
        <f>IF('LEG K'!I29&lt;'LEG K'!H2,'LEG K'!I29,'LEG K'!H2 )</f>
        <v>0.34097222222222229</v>
      </c>
      <c r="I29" s="58">
        <f>VLOOKUP(E4:E43,$B4:$C43,2,0)</f>
        <v>0.37677083333333333</v>
      </c>
      <c r="J29" s="48">
        <f t="shared" si="0"/>
        <v>3.5798611111111045E-2</v>
      </c>
      <c r="K29" s="48">
        <f>'LEG K'!K29+J29</f>
        <v>0.45854166666666674</v>
      </c>
      <c r="M29" s="49">
        <v>26</v>
      </c>
      <c r="N29" s="49" t="s">
        <v>83</v>
      </c>
      <c r="O29" s="49" t="s">
        <v>526</v>
      </c>
      <c r="P29" s="50">
        <v>3.9618055555555531E-2</v>
      </c>
      <c r="Q29" s="37"/>
      <c r="R29" s="49">
        <v>26</v>
      </c>
      <c r="S29" s="49" t="s">
        <v>31</v>
      </c>
      <c r="T29" s="50">
        <v>0.45885416666666667</v>
      </c>
    </row>
    <row r="30" spans="2:20" ht="15" customHeight="1" x14ac:dyDescent="0.2">
      <c r="B30" s="25">
        <v>18</v>
      </c>
      <c r="C30" s="26">
        <v>0.38072916666666656</v>
      </c>
      <c r="E30" s="27">
        <v>27</v>
      </c>
      <c r="F30" s="56" t="str">
        <f>'LEG A'!F30</f>
        <v>BARROW MENS A</v>
      </c>
      <c r="G30" s="29" t="s">
        <v>494</v>
      </c>
      <c r="H30" s="48">
        <f>IF('LEG K'!I30&lt;'LEG K'!H2,'LEG K'!I30,'LEG K'!H2 )</f>
        <v>0.32028935185185192</v>
      </c>
      <c r="I30" s="58">
        <f>VLOOKUP(E4:E43,$B4:$C43,2,0)</f>
        <v>0.34870370370370374</v>
      </c>
      <c r="J30" s="48">
        <f t="shared" si="0"/>
        <v>2.8414351851851816E-2</v>
      </c>
      <c r="K30" s="48">
        <f>'LEG K'!K30+J30</f>
        <v>0.34870370370370374</v>
      </c>
      <c r="M30" s="49">
        <v>27</v>
      </c>
      <c r="N30" s="49" t="s">
        <v>61</v>
      </c>
      <c r="O30" s="49" t="s">
        <v>516</v>
      </c>
      <c r="P30" s="50">
        <v>3.9756944444444386E-2</v>
      </c>
      <c r="Q30" s="37"/>
      <c r="R30" s="49">
        <v>27</v>
      </c>
      <c r="S30" s="49" t="s">
        <v>59</v>
      </c>
      <c r="T30" s="50">
        <v>0.46605324074074084</v>
      </c>
    </row>
    <row r="31" spans="2:20" ht="15" customHeight="1" x14ac:dyDescent="0.2">
      <c r="B31" s="25">
        <v>11</v>
      </c>
      <c r="C31" s="26">
        <v>0.38135416666666666</v>
      </c>
      <c r="E31" s="27">
        <v>28</v>
      </c>
      <c r="F31" s="56" t="str">
        <f>'LEG A'!F31</f>
        <v>BARROW MENS B</v>
      </c>
      <c r="G31" s="29" t="s">
        <v>525</v>
      </c>
      <c r="H31" s="48">
        <f>IF('LEG K'!I31&lt;'LEG K'!H2,'LEG K'!I31,'LEG K'!H2 )</f>
        <v>0.34097222222222229</v>
      </c>
      <c r="I31" s="58">
        <f>VLOOKUP(E4:E43,$B4:$C43,2,0)</f>
        <v>0.37981481481481483</v>
      </c>
      <c r="J31" s="48">
        <f t="shared" si="0"/>
        <v>3.884259259259254E-2</v>
      </c>
      <c r="K31" s="48">
        <f>'LEG K'!K31+J31</f>
        <v>0.44690972222222225</v>
      </c>
      <c r="M31" s="49">
        <v>28</v>
      </c>
      <c r="N31" s="49" t="s">
        <v>41</v>
      </c>
      <c r="O31" s="49" t="s">
        <v>507</v>
      </c>
      <c r="P31" s="50">
        <v>4.0381944444444429E-2</v>
      </c>
      <c r="Q31" s="37"/>
      <c r="R31" s="49">
        <v>28</v>
      </c>
      <c r="S31" s="49" t="s">
        <v>35</v>
      </c>
      <c r="T31" s="50">
        <v>0.46652777777777782</v>
      </c>
    </row>
    <row r="32" spans="2:20" ht="15" customHeight="1" x14ac:dyDescent="0.2">
      <c r="B32" s="25">
        <v>39</v>
      </c>
      <c r="C32" s="26">
        <v>0.38237268518518525</v>
      </c>
      <c r="E32" s="27">
        <v>29</v>
      </c>
      <c r="F32" s="56" t="str">
        <f>'LEG A'!F32</f>
        <v>BARROW LADIES</v>
      </c>
      <c r="G32" s="29" t="s">
        <v>527</v>
      </c>
      <c r="H32" s="48">
        <f>IF('LEG K'!I32&lt;'LEG K'!H2,'LEG K'!I32,'LEG K'!H2 )</f>
        <v>0.34097222222222229</v>
      </c>
      <c r="I32" s="58">
        <f>VLOOKUP(E4:E43,$B4:$C43,2,0)</f>
        <v>0.3835069444444445</v>
      </c>
      <c r="J32" s="48">
        <f t="shared" si="0"/>
        <v>4.253472222222221E-2</v>
      </c>
      <c r="K32" s="48">
        <f>'LEG K'!K32+J32</f>
        <v>0.46605324074074089</v>
      </c>
      <c r="M32" s="49">
        <v>29</v>
      </c>
      <c r="N32" s="49" t="s">
        <v>71</v>
      </c>
      <c r="O32" s="49" t="s">
        <v>436</v>
      </c>
      <c r="P32" s="50">
        <v>4.1400462962962958E-2</v>
      </c>
      <c r="R32" s="49">
        <v>29</v>
      </c>
      <c r="S32" s="49" t="s">
        <v>83</v>
      </c>
      <c r="T32" s="50">
        <v>0.4689120370370371</v>
      </c>
    </row>
    <row r="33" spans="2:20" ht="15" customHeight="1" x14ac:dyDescent="0.2">
      <c r="B33" s="25">
        <v>37</v>
      </c>
      <c r="C33" s="26">
        <v>0.38276620370370373</v>
      </c>
      <c r="E33" s="27">
        <v>30</v>
      </c>
      <c r="F33" s="56" t="str">
        <f>'LEG A'!F33</f>
        <v>OWLS MIXED A</v>
      </c>
      <c r="G33" s="29" t="s">
        <v>502</v>
      </c>
      <c r="H33" s="48">
        <f>IF('LEG K'!I33&lt;'LEG K'!H2,'LEG K'!I33,'LEG K'!H2 )</f>
        <v>0.34097222222222229</v>
      </c>
      <c r="I33" s="58">
        <f>VLOOKUP(E4:E43,$B4:$C43,2,0)</f>
        <v>0.37358796296296298</v>
      </c>
      <c r="J33" s="48">
        <f t="shared" si="0"/>
        <v>3.2615740740740695E-2</v>
      </c>
      <c r="K33" s="48">
        <f>'LEG K'!K33+J33</f>
        <v>0.48519675925925931</v>
      </c>
      <c r="M33" s="49">
        <v>30</v>
      </c>
      <c r="N33" s="49" t="s">
        <v>47</v>
      </c>
      <c r="O33" s="49" t="s">
        <v>528</v>
      </c>
      <c r="P33" s="50">
        <v>4.1793981481481446E-2</v>
      </c>
      <c r="R33" s="49">
        <v>30</v>
      </c>
      <c r="S33" s="49" t="s">
        <v>49</v>
      </c>
      <c r="T33" s="50">
        <v>0.47655092592592585</v>
      </c>
    </row>
    <row r="34" spans="2:20" ht="15" customHeight="1" x14ac:dyDescent="0.2">
      <c r="B34" s="25">
        <v>14</v>
      </c>
      <c r="C34" s="26">
        <v>0.38285879629629632</v>
      </c>
      <c r="E34" s="27">
        <v>31</v>
      </c>
      <c r="F34" s="56" t="str">
        <f>'LEG A'!F34</f>
        <v>OWLS MIXED B</v>
      </c>
      <c r="G34" s="29"/>
      <c r="H34" s="48" t="e">
        <f>IF('LEG K'!I34&lt;'LEG K'!H2,'LEG K'!I34,'LEG K'!H2 )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K'!K34+J34</f>
        <v>#N/A</v>
      </c>
      <c r="M34" s="49">
        <v>31</v>
      </c>
      <c r="N34" s="49" t="s">
        <v>49</v>
      </c>
      <c r="O34" s="49" t="s">
        <v>510</v>
      </c>
      <c r="P34" s="50">
        <v>4.188657407407409E-2</v>
      </c>
      <c r="R34" s="49">
        <v>31</v>
      </c>
      <c r="S34" s="49" t="s">
        <v>45</v>
      </c>
      <c r="T34" s="50">
        <v>0.4826273148148148</v>
      </c>
    </row>
    <row r="35" spans="2:20" ht="15" customHeight="1" x14ac:dyDescent="0.2">
      <c r="B35" s="25">
        <v>29</v>
      </c>
      <c r="C35" s="26">
        <v>0.3835069444444445</v>
      </c>
      <c r="E35" s="27">
        <v>32</v>
      </c>
      <c r="F35" s="56" t="str">
        <f>'LEG A'!F35</f>
        <v>SHEPSHED MENS A</v>
      </c>
      <c r="G35" s="29" t="s">
        <v>496</v>
      </c>
      <c r="H35" s="48">
        <f>IF('LEG K'!I35&lt;'LEG K'!H2,'LEG K'!I35,'LEG K'!H2 )</f>
        <v>0.34032407407407411</v>
      </c>
      <c r="I35" s="58">
        <f>VLOOKUP(E4:E43,$B4:$C43,2,0)</f>
        <v>0.36920138888888893</v>
      </c>
      <c r="J35" s="48">
        <f t="shared" si="0"/>
        <v>2.8877314814814814E-2</v>
      </c>
      <c r="K35" s="48">
        <f>'LEG K'!K35+J35</f>
        <v>0.39195601851851863</v>
      </c>
      <c r="M35" s="49">
        <v>32</v>
      </c>
      <c r="N35" s="49" t="s">
        <v>59</v>
      </c>
      <c r="O35" s="49" t="s">
        <v>527</v>
      </c>
      <c r="P35" s="50">
        <v>4.2534722222222265E-2</v>
      </c>
      <c r="R35" s="49">
        <v>32</v>
      </c>
      <c r="S35" s="49" t="s">
        <v>81</v>
      </c>
      <c r="T35" s="50">
        <v>0.48519675925925937</v>
      </c>
    </row>
    <row r="36" spans="2:20" ht="15" customHeight="1" x14ac:dyDescent="0.2">
      <c r="B36" s="25">
        <v>2</v>
      </c>
      <c r="C36" s="26">
        <v>0.38375000000000004</v>
      </c>
      <c r="E36" s="27">
        <v>33</v>
      </c>
      <c r="F36" s="56" t="str">
        <f>'LEG A'!F36</f>
        <v>SHEPSHED MENS B</v>
      </c>
      <c r="G36" s="29" t="s">
        <v>523</v>
      </c>
      <c r="H36" s="48">
        <f>IF('LEG K'!I36&lt;'LEG K'!H2,'LEG K'!I36,'LEG K'!H2 )</f>
        <v>0.34097222222222229</v>
      </c>
      <c r="I36" s="58">
        <f>VLOOKUP(E4:E43,$B4:$C43,2,0)</f>
        <v>0.3793287037037037</v>
      </c>
      <c r="J36" s="48">
        <f t="shared" si="0"/>
        <v>3.8356481481481408E-2</v>
      </c>
      <c r="K36" s="48">
        <f>'LEG K'!K36+J36</f>
        <v>0.45016203703703705</v>
      </c>
      <c r="M36" s="49">
        <v>33</v>
      </c>
      <c r="N36" s="49" t="s">
        <v>11</v>
      </c>
      <c r="O36" s="49" t="s">
        <v>495</v>
      </c>
      <c r="P36" s="50">
        <v>4.2777777777777803E-2</v>
      </c>
      <c r="R36" s="49">
        <v>33</v>
      </c>
      <c r="S36" s="49" t="s">
        <v>53</v>
      </c>
      <c r="T36" s="50">
        <v>0.48703703703703699</v>
      </c>
    </row>
    <row r="37" spans="2:20" ht="15" customHeight="1" x14ac:dyDescent="0.2">
      <c r="B37" s="25">
        <v>38</v>
      </c>
      <c r="C37" s="26">
        <v>0.38400462962962961</v>
      </c>
      <c r="E37" s="49">
        <v>34</v>
      </c>
      <c r="F37" s="56" t="str">
        <f>'LEG A'!F37</f>
        <v>SHEPSHED LADIES</v>
      </c>
      <c r="G37" s="29" t="s">
        <v>526</v>
      </c>
      <c r="H37" s="48">
        <f>IF('LEG K'!I37&lt;'LEG K'!H2,'LEG K'!I37,'LEG K'!H2 )</f>
        <v>0.33945601851851853</v>
      </c>
      <c r="I37" s="58">
        <f>VLOOKUP(E4:E43,$B4:$C43,2,0)</f>
        <v>0.37907407407407412</v>
      </c>
      <c r="J37" s="48">
        <f t="shared" si="0"/>
        <v>3.9618055555555587E-2</v>
      </c>
      <c r="K37" s="48">
        <f>'LEG K'!K37+J37</f>
        <v>0.46891203703703721</v>
      </c>
      <c r="M37" s="49">
        <v>34</v>
      </c>
      <c r="N37" s="49" t="s">
        <v>85</v>
      </c>
      <c r="O37" s="49" t="s">
        <v>529</v>
      </c>
      <c r="P37" s="50">
        <v>4.303240740740738E-2</v>
      </c>
      <c r="R37" s="49">
        <v>34</v>
      </c>
      <c r="S37" s="49" t="s">
        <v>61</v>
      </c>
      <c r="T37" s="50">
        <v>0.48957175925925922</v>
      </c>
    </row>
    <row r="38" spans="2:20" ht="15" customHeight="1" x14ac:dyDescent="0.2">
      <c r="B38" s="25">
        <v>20</v>
      </c>
      <c r="C38" s="26">
        <v>0.38405092592592593</v>
      </c>
      <c r="E38" s="49">
        <v>35</v>
      </c>
      <c r="F38" s="56" t="str">
        <f>'LEG A'!F38</f>
        <v>HARBOROUGH MEN</v>
      </c>
      <c r="G38" s="29" t="s">
        <v>509</v>
      </c>
      <c r="H38" s="48">
        <f>IF('LEG K'!I38&lt;'LEG K'!H2,'LEG K'!I38,'LEG K'!H2 )</f>
        <v>0.33331018518518524</v>
      </c>
      <c r="I38" s="58">
        <f>VLOOKUP(E4:E43,$B4:$C43,2,0)</f>
        <v>0.3682407407407407</v>
      </c>
      <c r="J38" s="48">
        <f t="shared" si="0"/>
        <v>3.4930555555555465E-2</v>
      </c>
      <c r="K38" s="48">
        <f>'LEG K'!K38+J38</f>
        <v>0.37031249999999993</v>
      </c>
      <c r="M38" s="49">
        <v>35</v>
      </c>
      <c r="N38" s="49" t="s">
        <v>65</v>
      </c>
      <c r="O38" s="49" t="s">
        <v>519</v>
      </c>
      <c r="P38" s="50">
        <v>4.3854166666666694E-2</v>
      </c>
      <c r="R38" s="49">
        <v>35</v>
      </c>
      <c r="S38" s="49" t="s">
        <v>71</v>
      </c>
      <c r="T38" s="50">
        <v>0.49592592592592594</v>
      </c>
    </row>
    <row r="39" spans="2:20" ht="15" customHeight="1" x14ac:dyDescent="0.2">
      <c r="B39" s="25">
        <v>24</v>
      </c>
      <c r="C39" s="26">
        <v>0.38641203703703697</v>
      </c>
      <c r="E39" s="49">
        <v>36</v>
      </c>
      <c r="F39" s="56" t="str">
        <f>'LEG A'!F39</f>
        <v>HARBOROUGH MIXED</v>
      </c>
      <c r="G39" s="29" t="s">
        <v>521</v>
      </c>
      <c r="H39" s="48">
        <f>IF('LEG K'!I39&lt;'LEG K'!H2,'LEG K'!I39,'LEG K'!H2 )</f>
        <v>0.34097222222222229</v>
      </c>
      <c r="I39" s="58">
        <f>VLOOKUP(E4:E43,$B4:$C43,2,0)</f>
        <v>0.37880787037037045</v>
      </c>
      <c r="J39" s="48">
        <f t="shared" si="0"/>
        <v>3.783564814814816E-2</v>
      </c>
      <c r="K39" s="48">
        <f>'LEG K'!K39+J39</f>
        <v>0.45412037037037045</v>
      </c>
      <c r="M39" s="49">
        <v>36</v>
      </c>
      <c r="N39" s="49" t="s">
        <v>13</v>
      </c>
      <c r="O39" s="49" t="s">
        <v>524</v>
      </c>
      <c r="P39" s="50">
        <v>4.5439814814814794E-2</v>
      </c>
      <c r="R39" s="49">
        <v>36</v>
      </c>
      <c r="S39" s="49" t="s">
        <v>41</v>
      </c>
      <c r="T39" s="50">
        <v>0.49807870370370372</v>
      </c>
    </row>
    <row r="40" spans="2:20" ht="15" customHeight="1" x14ac:dyDescent="0.2">
      <c r="B40" s="25">
        <v>19</v>
      </c>
      <c r="C40" s="26">
        <v>0.38817129629629626</v>
      </c>
      <c r="E40" s="49">
        <v>37</v>
      </c>
      <c r="F40" s="56" t="str">
        <f>'LEG A'!F40</f>
        <v>DESFORD MEN</v>
      </c>
      <c r="G40" s="29" t="s">
        <v>528</v>
      </c>
      <c r="H40" s="48">
        <f>IF('LEG K'!I40&lt;'LEG K'!H2,'LEG K'!I40,'LEG K'!H2 )</f>
        <v>0.34097222222222229</v>
      </c>
      <c r="I40" s="58">
        <f>VLOOKUP(E4:E43,$B4:$C43,2,0)</f>
        <v>0.38276620370370373</v>
      </c>
      <c r="J40" s="48">
        <f t="shared" si="0"/>
        <v>4.1793981481481446E-2</v>
      </c>
      <c r="K40" s="48">
        <f>'LEG K'!K40+J40</f>
        <v>0.42599537037037039</v>
      </c>
      <c r="M40" s="49">
        <v>37</v>
      </c>
      <c r="N40" s="49" t="s">
        <v>63</v>
      </c>
      <c r="O40" s="49" t="s">
        <v>517</v>
      </c>
      <c r="P40" s="50">
        <v>4.7199074074074032E-2</v>
      </c>
      <c r="R40" s="49">
        <v>37</v>
      </c>
      <c r="S40" s="49" t="s">
        <v>85</v>
      </c>
      <c r="T40" s="50">
        <v>0.50946759259259278</v>
      </c>
    </row>
    <row r="41" spans="2:20" ht="15" customHeight="1" x14ac:dyDescent="0.2">
      <c r="B41" s="25">
        <v>22</v>
      </c>
      <c r="C41" s="26">
        <v>0.38907407407407413</v>
      </c>
      <c r="E41" s="49">
        <v>38</v>
      </c>
      <c r="F41" s="56" t="str">
        <f>'LEG A'!F41</f>
        <v>DESFORD LADIES</v>
      </c>
      <c r="G41" s="29" t="s">
        <v>529</v>
      </c>
      <c r="H41" s="48">
        <f>IF('LEG K'!I41&lt;'LEG K'!H2,'LEG K'!I41,'LEG K'!H2 )</f>
        <v>0.34097222222222229</v>
      </c>
      <c r="I41" s="58">
        <f>VLOOKUP(E4:E43,$B4:$C43,2,0)</f>
        <v>0.38400462962962961</v>
      </c>
      <c r="J41" s="48">
        <f t="shared" si="0"/>
        <v>4.3032407407407325E-2</v>
      </c>
      <c r="K41" s="48">
        <f>'LEG K'!K41+J41</f>
        <v>0.50946759259259267</v>
      </c>
      <c r="M41" s="49">
        <v>38</v>
      </c>
      <c r="N41" s="49" t="s">
        <v>31</v>
      </c>
      <c r="O41" s="49" t="s">
        <v>522</v>
      </c>
      <c r="P41" s="50">
        <v>5.1180555555555562E-2</v>
      </c>
      <c r="R41" s="49">
        <v>38</v>
      </c>
      <c r="S41" s="49" t="s">
        <v>63</v>
      </c>
      <c r="T41" s="50">
        <v>0.54409722222222223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436</v>
      </c>
      <c r="H42" s="48">
        <f>IF('LEG K'!I42&lt;'LEG K'!H2,'LEG K'!I42,'LEG K'!H2 )</f>
        <v>0.34097222222222229</v>
      </c>
      <c r="I42" s="58">
        <f>VLOOKUP(E4:E43,$B4:$C43,2,0)</f>
        <v>0.38237268518518525</v>
      </c>
      <c r="J42" s="48">
        <f t="shared" si="0"/>
        <v>4.1400462962962958E-2</v>
      </c>
      <c r="K42" s="48">
        <f>'LEG K'!K42+J42</f>
        <v>0.4959259259259261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K'!I43&lt;'LEG K'!H2,'LEG K'!I43,'LEG K'!H2 )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K'!K43+J43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  <c r="J44" s="36"/>
      <c r="K44" s="36"/>
    </row>
    <row r="45" spans="2:20" ht="15" customHeight="1" x14ac:dyDescent="0.2">
      <c r="H45" s="36"/>
      <c r="I45" s="52"/>
      <c r="J45" s="36"/>
      <c r="K45" s="36"/>
    </row>
    <row r="46" spans="2:20" ht="15" customHeight="1" x14ac:dyDescent="0.2">
      <c r="H46" s="36"/>
      <c r="I46" s="52"/>
      <c r="J46" s="36"/>
      <c r="K46" s="36"/>
    </row>
    <row r="47" spans="2:20" ht="15" customHeight="1" x14ac:dyDescent="0.2">
      <c r="H47" s="36"/>
      <c r="I47" s="52"/>
      <c r="J47" s="36"/>
      <c r="K47" s="36"/>
    </row>
    <row r="48" spans="2:20" ht="15" customHeight="1" x14ac:dyDescent="0.2">
      <c r="H48" s="36"/>
      <c r="I48" s="52"/>
      <c r="J48" s="36"/>
      <c r="K48" s="36"/>
    </row>
    <row r="49" spans="8:11" ht="15" customHeight="1" x14ac:dyDescent="0.2">
      <c r="H49" s="36"/>
      <c r="I49" s="52"/>
      <c r="J49" s="36"/>
      <c r="K49" s="36"/>
    </row>
    <row r="50" spans="8:11" ht="15" customHeight="1" x14ac:dyDescent="0.2">
      <c r="H50" s="36"/>
      <c r="I50" s="52"/>
      <c r="J50" s="36"/>
      <c r="K50" s="36"/>
    </row>
    <row r="51" spans="8:11" ht="15" customHeight="1" x14ac:dyDescent="0.2">
      <c r="H51" s="36"/>
      <c r="I51" s="52"/>
      <c r="J51" s="36"/>
      <c r="K51" s="36"/>
    </row>
    <row r="52" spans="8:11" ht="15" customHeight="1" x14ac:dyDescent="0.2">
      <c r="H52" s="36"/>
      <c r="I52" s="52"/>
      <c r="J52" s="36"/>
      <c r="K52" s="36"/>
    </row>
    <row r="53" spans="8:11" ht="15" customHeight="1" x14ac:dyDescent="0.2">
      <c r="H53" s="36"/>
      <c r="I53" s="52"/>
      <c r="J53" s="36"/>
      <c r="K53" s="36"/>
    </row>
  </sheetData>
  <mergeCells count="2">
    <mergeCell ref="B2:C2"/>
    <mergeCell ref="E2:G2"/>
  </mergeCells>
  <pageMargins left="0.39374999999999999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1" zoomScale="65" zoomScaleNormal="65" workbookViewId="0">
      <selection activeCell="W19" sqref="W19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4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6" style="38" customWidth="1"/>
    <col min="16" max="16" width="13.140625" style="38" customWidth="1"/>
    <col min="17" max="17" width="2.425781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530</v>
      </c>
      <c r="F1" s="51"/>
      <c r="H1" s="57"/>
      <c r="M1" s="39"/>
      <c r="N1" s="39"/>
      <c r="O1" s="39"/>
      <c r="P1" s="7"/>
      <c r="Q1" s="40"/>
    </row>
    <row r="2" spans="2:20" ht="15.75" customHeight="1" x14ac:dyDescent="0.25">
      <c r="B2" s="74" t="s">
        <v>531</v>
      </c>
      <c r="C2" s="74"/>
      <c r="E2" s="2"/>
      <c r="H2" s="36"/>
      <c r="M2" s="39" t="s">
        <v>530</v>
      </c>
      <c r="N2" s="39"/>
      <c r="O2" s="39"/>
      <c r="P2" s="61"/>
      <c r="Q2" s="62"/>
      <c r="R2" s="64" t="s">
        <v>532</v>
      </c>
      <c r="S2" s="64"/>
    </row>
    <row r="3" spans="2:20" ht="15.75" customHeight="1" x14ac:dyDescent="0.25">
      <c r="B3" s="17" t="s">
        <v>2</v>
      </c>
      <c r="C3" s="18" t="s">
        <v>3</v>
      </c>
      <c r="D3" s="16"/>
      <c r="E3" s="19" t="s">
        <v>2</v>
      </c>
      <c r="F3" s="54" t="s">
        <v>4</v>
      </c>
      <c r="G3" s="20" t="s">
        <v>5</v>
      </c>
      <c r="H3" s="44" t="s">
        <v>92</v>
      </c>
      <c r="I3" s="21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0.3715046296296296</v>
      </c>
      <c r="E4" s="27">
        <v>1</v>
      </c>
      <c r="F4" s="56" t="str">
        <f>'LEG A'!F4</f>
        <v>CORITANIANS MEN</v>
      </c>
      <c r="G4" s="29" t="s">
        <v>533</v>
      </c>
      <c r="H4" s="48">
        <f>IF('LEG L'!I4&lt;'LEG L'!H2,'LEG L'!I4,'LEG L'!H2)</f>
        <v>0.33797453703703706</v>
      </c>
      <c r="I4" s="65">
        <f>VLOOKUP(E4:E43,$B4:$C43,2,0)</f>
        <v>0.3715046296296296</v>
      </c>
      <c r="J4" s="48">
        <f>I4-H4</f>
        <v>3.3530092592592542E-2</v>
      </c>
      <c r="K4" s="48">
        <f>'LEG L'!K4+J4</f>
        <v>0.3715046296296296</v>
      </c>
      <c r="M4" s="49">
        <v>1</v>
      </c>
      <c r="N4" s="49" t="s">
        <v>27</v>
      </c>
      <c r="O4" s="49" t="s">
        <v>534</v>
      </c>
      <c r="P4" s="50">
        <v>2.8831018518518547E-2</v>
      </c>
      <c r="Q4" s="37"/>
      <c r="R4" s="49">
        <v>1</v>
      </c>
      <c r="S4" s="49" t="s">
        <v>9</v>
      </c>
      <c r="T4" s="50">
        <v>0.3715046296296296</v>
      </c>
    </row>
    <row r="5" spans="2:20" ht="15" customHeight="1" x14ac:dyDescent="0.2">
      <c r="B5" s="25">
        <v>27</v>
      </c>
      <c r="C5" s="26">
        <v>0.38105324074074082</v>
      </c>
      <c r="E5" s="27">
        <v>2</v>
      </c>
      <c r="F5" s="56" t="str">
        <f>'LEG A'!F5</f>
        <v>HUNCOTE LADIES</v>
      </c>
      <c r="G5" s="29" t="s">
        <v>535</v>
      </c>
      <c r="H5" s="48">
        <f>IF('LEG L'!I5&lt;'LEG L'!H2, 'LEG L'!I5,'LEG L'!H2 )</f>
        <v>0.38375000000000004</v>
      </c>
      <c r="I5" s="65">
        <f>VLOOKUP(E4:E43,$B4:$C43,2,0)</f>
        <v>0.42283564814814811</v>
      </c>
      <c r="J5" s="48">
        <f t="shared" ref="J5:J43" si="0">I5-H5</f>
        <v>3.9085648148148078E-2</v>
      </c>
      <c r="K5" s="48">
        <f>'LEG L'!K5+J5</f>
        <v>0.49543981481481486</v>
      </c>
      <c r="M5" s="49">
        <v>2</v>
      </c>
      <c r="N5" s="49" t="s">
        <v>17</v>
      </c>
      <c r="O5" s="49" t="s">
        <v>536</v>
      </c>
      <c r="P5" s="50">
        <v>3.0405092592592553E-2</v>
      </c>
      <c r="Q5" s="37"/>
      <c r="R5" s="49">
        <v>2</v>
      </c>
      <c r="S5" s="49" t="s">
        <v>23</v>
      </c>
      <c r="T5" s="50">
        <v>0.38105324074074082</v>
      </c>
    </row>
    <row r="6" spans="2:20" ht="15" customHeight="1" x14ac:dyDescent="0.2">
      <c r="B6" s="25">
        <v>13</v>
      </c>
      <c r="C6" s="26">
        <v>0.38125000000000003</v>
      </c>
      <c r="E6" s="27">
        <v>3</v>
      </c>
      <c r="F6" s="56" t="str">
        <f>'LEG A'!F6</f>
        <v>CHARNWOOD MIXED</v>
      </c>
      <c r="G6" s="29" t="s">
        <v>537</v>
      </c>
      <c r="H6" s="48">
        <f>IF('LEG L'!I6&lt;'LEG L'!H2, 'LEG L'!I6,'LEG L'!H2 )</f>
        <v>0.36076388888888888</v>
      </c>
      <c r="I6" s="65">
        <f>VLOOKUP(E4:E43,$B4:$C43,2,0)</f>
        <v>0.39243055555555562</v>
      </c>
      <c r="J6" s="48">
        <f t="shared" si="0"/>
        <v>3.1666666666666732E-2</v>
      </c>
      <c r="K6" s="48">
        <f>'LEG L'!K6+J6</f>
        <v>0.39615740740740746</v>
      </c>
      <c r="M6" s="49">
        <v>3</v>
      </c>
      <c r="N6" s="49" t="s">
        <v>51</v>
      </c>
      <c r="O6" s="49" t="s">
        <v>538</v>
      </c>
      <c r="P6" s="50">
        <v>3.0405092592592664E-2</v>
      </c>
      <c r="Q6" s="37"/>
      <c r="R6" s="49">
        <v>3</v>
      </c>
      <c r="S6" s="49" t="s">
        <v>27</v>
      </c>
      <c r="T6" s="50">
        <v>0.38125000000000003</v>
      </c>
    </row>
    <row r="7" spans="2:20" ht="15" customHeight="1" x14ac:dyDescent="0.2">
      <c r="B7" s="25">
        <v>3</v>
      </c>
      <c r="C7" s="26">
        <v>0.39243055555555562</v>
      </c>
      <c r="E7" s="27">
        <v>4</v>
      </c>
      <c r="F7" s="56" t="str">
        <f>'LEG A'!F7</f>
        <v>ROADHOGGS MEN</v>
      </c>
      <c r="G7" s="29" t="s">
        <v>539</v>
      </c>
      <c r="H7" s="48">
        <f>IF('LEG L'!I7&lt;'LEG L'!H2, 'LEG L'!I7,'LEG L'!H2 )</f>
        <v>0.37251157407407409</v>
      </c>
      <c r="I7" s="65">
        <f>VLOOKUP(E4:E43,$B4:$C43,2,0)</f>
        <v>0.4081481481481482</v>
      </c>
      <c r="J7" s="48">
        <f t="shared" si="0"/>
        <v>3.5636574074074112E-2</v>
      </c>
      <c r="K7" s="48">
        <f>'LEG L'!K7+J7</f>
        <v>0.44978009259259283</v>
      </c>
      <c r="M7" s="49">
        <v>4</v>
      </c>
      <c r="N7" s="49" t="s">
        <v>55</v>
      </c>
      <c r="O7" s="49" t="s">
        <v>540</v>
      </c>
      <c r="P7" s="50">
        <v>3.0648148148148091E-2</v>
      </c>
      <c r="Q7" s="37"/>
      <c r="R7" s="49">
        <v>4</v>
      </c>
      <c r="S7" s="49" t="s">
        <v>25</v>
      </c>
      <c r="T7" s="50">
        <v>0.39460648148148153</v>
      </c>
    </row>
    <row r="8" spans="2:20" ht="15" customHeight="1" x14ac:dyDescent="0.2">
      <c r="B8" s="25">
        <v>6</v>
      </c>
      <c r="C8" s="26">
        <v>0.39460648148148153</v>
      </c>
      <c r="E8" s="27">
        <v>5</v>
      </c>
      <c r="F8" s="56" t="str">
        <f>'LEG A'!F8</f>
        <v>L'BORO UNI MIXED</v>
      </c>
      <c r="G8" s="29" t="s">
        <v>541</v>
      </c>
      <c r="H8" s="48">
        <f>IF('LEG L'!I8&lt;'LEG L'!H2, 'LEG L'!I8,'LEG L'!H2 )</f>
        <v>0.3743981481481482</v>
      </c>
      <c r="I8" s="65">
        <f>VLOOKUP(E4:E43,$B4:$C43,2,0)</f>
        <v>0.41197916666666656</v>
      </c>
      <c r="J8" s="48">
        <f t="shared" si="0"/>
        <v>3.7581018518518361E-2</v>
      </c>
      <c r="K8" s="48">
        <f>'LEG L'!K8+J8</f>
        <v>0.45310185185185181</v>
      </c>
      <c r="M8" s="49">
        <v>5</v>
      </c>
      <c r="N8" s="49" t="s">
        <v>33</v>
      </c>
      <c r="O8" s="49" t="s">
        <v>542</v>
      </c>
      <c r="P8" s="50">
        <v>3.1527777777777821E-2</v>
      </c>
      <c r="Q8" s="37"/>
      <c r="R8" s="49">
        <v>5</v>
      </c>
      <c r="S8" s="49" t="s">
        <v>15</v>
      </c>
      <c r="T8" s="50">
        <v>0.3961574074074074</v>
      </c>
    </row>
    <row r="9" spans="2:20" ht="15" customHeight="1" x14ac:dyDescent="0.2">
      <c r="B9" s="25">
        <v>8</v>
      </c>
      <c r="C9" s="26">
        <v>0.39850694444444451</v>
      </c>
      <c r="E9" s="27">
        <v>6</v>
      </c>
      <c r="F9" s="56" t="str">
        <f>'LEG A'!F9</f>
        <v>HUNCOTE MENS A</v>
      </c>
      <c r="G9" s="29" t="s">
        <v>543</v>
      </c>
      <c r="H9" s="48">
        <f>IF('LEG L'!I9&lt;'LEG L'!H2, 'LEG L'!I9,'LEG L'!H2 )</f>
        <v>0.36219907407407409</v>
      </c>
      <c r="I9" s="65">
        <f>VLOOKUP(E4:E43,$B4:$C43,2,0)</f>
        <v>0.39460648148148153</v>
      </c>
      <c r="J9" s="48">
        <f t="shared" si="0"/>
        <v>3.240740740740744E-2</v>
      </c>
      <c r="K9" s="48">
        <f>'LEG L'!K9+J9</f>
        <v>0.39460648148148153</v>
      </c>
      <c r="M9" s="49">
        <v>6</v>
      </c>
      <c r="N9" s="49" t="s">
        <v>15</v>
      </c>
      <c r="O9" s="49" t="s">
        <v>537</v>
      </c>
      <c r="P9" s="50">
        <v>3.1666666666666676E-2</v>
      </c>
      <c r="Q9" s="37"/>
      <c r="R9" s="49">
        <v>6</v>
      </c>
      <c r="S9" s="49" t="s">
        <v>17</v>
      </c>
      <c r="T9" s="50">
        <v>0.39850694444444451</v>
      </c>
    </row>
    <row r="10" spans="2:20" ht="15" customHeight="1" x14ac:dyDescent="0.2">
      <c r="B10" s="25">
        <v>35</v>
      </c>
      <c r="C10" s="26">
        <v>0.39864583333333337</v>
      </c>
      <c r="E10" s="27">
        <v>7</v>
      </c>
      <c r="F10" s="56" t="str">
        <f>'LEG A'!F10</f>
        <v>HUNCOTE MENS B</v>
      </c>
      <c r="G10" s="29" t="s">
        <v>544</v>
      </c>
      <c r="H10" s="48">
        <f>IF('LEG L'!I10&lt;'LEG L'!H2, 'LEG L'!I10,'LEG L'!H2 )</f>
        <v>0.37505787037037042</v>
      </c>
      <c r="I10" s="65">
        <f>VLOOKUP(E4:E43,$B4:$C43,2,0)</f>
        <v>0.41155092592592601</v>
      </c>
      <c r="J10" s="48">
        <f t="shared" si="0"/>
        <v>3.6493055555555598E-2</v>
      </c>
      <c r="K10" s="48">
        <f>'LEG L'!K10+J10</f>
        <v>0.44770833333333349</v>
      </c>
      <c r="M10" s="49">
        <v>7</v>
      </c>
      <c r="N10" s="49" t="s">
        <v>23</v>
      </c>
      <c r="O10" s="49" t="s">
        <v>545</v>
      </c>
      <c r="P10" s="50">
        <v>3.2349537037037024E-2</v>
      </c>
      <c r="Q10" s="37"/>
      <c r="R10" s="49">
        <v>7</v>
      </c>
      <c r="S10" s="49" t="s">
        <v>51</v>
      </c>
      <c r="T10" s="50">
        <v>0.4007175925925926</v>
      </c>
    </row>
    <row r="11" spans="2:20" ht="15" customHeight="1" x14ac:dyDescent="0.2">
      <c r="B11" s="25">
        <v>32</v>
      </c>
      <c r="C11" s="26">
        <v>0.39984953703703696</v>
      </c>
      <c r="E11" s="27">
        <v>8</v>
      </c>
      <c r="F11" s="56" t="str">
        <f>'LEG A'!F11</f>
        <v>LEIC TRI MIXED A</v>
      </c>
      <c r="G11" s="29" t="s">
        <v>536</v>
      </c>
      <c r="H11" s="48">
        <f>IF('LEG L'!I11&lt;'LEG L'!H2, 'LEG L'!I11,'LEG L'!H2 )</f>
        <v>0.3681018518518519</v>
      </c>
      <c r="I11" s="65">
        <f>VLOOKUP(E4:E43,$B4:$C43,2,0)</f>
        <v>0.39850694444444451</v>
      </c>
      <c r="J11" s="48">
        <f t="shared" si="0"/>
        <v>3.0405092592592609E-2</v>
      </c>
      <c r="K11" s="48">
        <f>'LEG L'!K11+J11</f>
        <v>0.39850694444444451</v>
      </c>
      <c r="M11" s="49">
        <v>8</v>
      </c>
      <c r="N11" s="49" t="s">
        <v>37</v>
      </c>
      <c r="O11" s="49" t="s">
        <v>546</v>
      </c>
      <c r="P11" s="50">
        <v>3.2407407407407329E-2</v>
      </c>
      <c r="Q11" s="37"/>
      <c r="R11" s="49">
        <v>8</v>
      </c>
      <c r="S11" s="49" t="s">
        <v>33</v>
      </c>
      <c r="T11" s="50">
        <v>0.40711805555555564</v>
      </c>
    </row>
    <row r="12" spans="2:20" ht="15" customHeight="1" x14ac:dyDescent="0.2">
      <c r="B12" s="25">
        <v>10</v>
      </c>
      <c r="C12" s="26">
        <v>0.40664351851851849</v>
      </c>
      <c r="E12" s="27">
        <v>9</v>
      </c>
      <c r="F12" s="56" t="str">
        <f>'LEG A'!F12</f>
        <v>LEIC TRI MIXED B</v>
      </c>
      <c r="G12" s="29" t="s">
        <v>547</v>
      </c>
      <c r="H12" s="48">
        <f>IF('LEG L'!I12&lt;'LEG L'!H2,'LEG L'!I12,'LEG L'!H2 )</f>
        <v>0.37533564814814818</v>
      </c>
      <c r="I12" s="65">
        <f>VLOOKUP(E4:E43,$B4:$C43,2,0)</f>
        <v>0.41559027777777779</v>
      </c>
      <c r="J12" s="48">
        <f t="shared" si="0"/>
        <v>4.0254629629629612E-2</v>
      </c>
      <c r="K12" s="48">
        <f>'LEG L'!K12+J12</f>
        <v>0.50678240740740743</v>
      </c>
      <c r="M12" s="49">
        <v>9</v>
      </c>
      <c r="N12" s="49" t="s">
        <v>25</v>
      </c>
      <c r="O12" s="49" t="s">
        <v>543</v>
      </c>
      <c r="P12" s="50">
        <v>3.240740740740744E-2</v>
      </c>
      <c r="Q12" s="37"/>
      <c r="R12" s="49">
        <v>9</v>
      </c>
      <c r="S12" s="49" t="s">
        <v>55</v>
      </c>
      <c r="T12" s="50">
        <v>0.42260416666666661</v>
      </c>
    </row>
    <row r="13" spans="2:20" ht="15" customHeight="1" x14ac:dyDescent="0.2">
      <c r="B13" s="25">
        <v>16</v>
      </c>
      <c r="C13" s="26">
        <v>0.40711805555555564</v>
      </c>
      <c r="E13" s="27">
        <v>10</v>
      </c>
      <c r="F13" s="56" t="str">
        <f>'LEG A'!F13</f>
        <v>WEST END MIXED A</v>
      </c>
      <c r="G13" s="29" t="s">
        <v>546</v>
      </c>
      <c r="H13" s="48">
        <f>IF('LEG L'!I13&lt;'LEG L'!H2,'LEG L'!I13,'LEG L'!H2 )</f>
        <v>0.37423611111111121</v>
      </c>
      <c r="I13" s="65">
        <f>VLOOKUP(E4:E43,$B4:$C43,2,0)</f>
        <v>0.40664351851851849</v>
      </c>
      <c r="J13" s="48">
        <f t="shared" si="0"/>
        <v>3.2407407407407274E-2</v>
      </c>
      <c r="K13" s="48">
        <f>'LEG L'!K13+J13</f>
        <v>0.43932870370370364</v>
      </c>
      <c r="M13" s="49">
        <v>10</v>
      </c>
      <c r="N13" s="49" t="s">
        <v>77</v>
      </c>
      <c r="O13" s="49" t="s">
        <v>548</v>
      </c>
      <c r="P13" s="50">
        <v>3.2592592592592617E-2</v>
      </c>
      <c r="Q13" s="37"/>
      <c r="R13" s="49">
        <v>10</v>
      </c>
      <c r="S13" s="49" t="s">
        <v>37</v>
      </c>
      <c r="T13" s="50">
        <v>0.43932870370370364</v>
      </c>
    </row>
    <row r="14" spans="2:20" ht="15" customHeight="1" x14ac:dyDescent="0.2">
      <c r="B14" s="25">
        <v>30</v>
      </c>
      <c r="C14" s="26">
        <v>0.40812500000000002</v>
      </c>
      <c r="E14" s="27">
        <v>11</v>
      </c>
      <c r="F14" s="56" t="str">
        <f>'LEG A'!F14</f>
        <v>WEST END MIXED B</v>
      </c>
      <c r="G14" s="29" t="s">
        <v>549</v>
      </c>
      <c r="H14" s="48">
        <f>IF('LEG L'!I14&lt;'LEG L'!H2,'LEG L'!I14,'LEG L'!H2 )</f>
        <v>0.38135416666666666</v>
      </c>
      <c r="I14" s="65">
        <f>VLOOKUP(E4:E43,$B4:$C43,2,0)</f>
        <v>0.42008101851851853</v>
      </c>
      <c r="J14" s="48">
        <f t="shared" si="0"/>
        <v>3.8726851851851873E-2</v>
      </c>
      <c r="K14" s="48">
        <f>'LEG L'!K14+J14</f>
        <v>0.53680555555555565</v>
      </c>
      <c r="M14" s="49">
        <v>11</v>
      </c>
      <c r="N14" s="49" t="s">
        <v>13</v>
      </c>
      <c r="O14" s="49" t="s">
        <v>550</v>
      </c>
      <c r="P14" s="50">
        <v>3.2824074074074117E-2</v>
      </c>
      <c r="Q14" s="37"/>
      <c r="R14" s="49">
        <v>11</v>
      </c>
      <c r="S14" s="49" t="s">
        <v>43</v>
      </c>
      <c r="T14" s="50">
        <v>0.44027777777777777</v>
      </c>
    </row>
    <row r="15" spans="2:20" ht="15" customHeight="1" x14ac:dyDescent="0.2">
      <c r="B15" s="25">
        <v>4</v>
      </c>
      <c r="C15" s="26">
        <v>0.4081481481481482</v>
      </c>
      <c r="E15" s="27">
        <v>12</v>
      </c>
      <c r="F15" s="56" t="str">
        <f>'LEG A'!F15</f>
        <v>WEST END MIXED C</v>
      </c>
      <c r="G15" s="29" t="s">
        <v>551</v>
      </c>
      <c r="H15" s="48">
        <f>IF('LEG L'!I15&lt;'LEG L'!H2,'LEG L'!I15,'LEG L'!H2 )</f>
        <v>0.3792476851851852</v>
      </c>
      <c r="I15" s="65">
        <f>VLOOKUP(E4:E43,$B4:$C43,2,0)</f>
        <v>0.42442129629629632</v>
      </c>
      <c r="J15" s="48">
        <f t="shared" si="0"/>
        <v>4.5173611111111123E-2</v>
      </c>
      <c r="K15" s="48">
        <f>'LEG L'!K15+J15</f>
        <v>0.52780092592592598</v>
      </c>
      <c r="M15" s="49">
        <v>12</v>
      </c>
      <c r="N15" s="49" t="s">
        <v>9</v>
      </c>
      <c r="O15" s="49" t="s">
        <v>533</v>
      </c>
      <c r="P15" s="50">
        <v>3.3530092592592542E-2</v>
      </c>
      <c r="Q15" s="37"/>
      <c r="R15" s="49">
        <v>12</v>
      </c>
      <c r="S15" s="49" t="s">
        <v>39</v>
      </c>
      <c r="T15" s="50">
        <v>0.4435648148148148</v>
      </c>
    </row>
    <row r="16" spans="2:20" ht="15" customHeight="1" x14ac:dyDescent="0.2">
      <c r="B16" s="25">
        <v>26</v>
      </c>
      <c r="C16" s="26">
        <v>0.40936342592592601</v>
      </c>
      <c r="E16" s="27">
        <v>13</v>
      </c>
      <c r="F16" s="56" t="str">
        <f>'LEG A'!F16</f>
        <v>HINCKLEY MEN</v>
      </c>
      <c r="G16" s="29" t="s">
        <v>534</v>
      </c>
      <c r="H16" s="48">
        <f>IF('LEG L'!I16&lt;'LEG L'!H2,'LEG L'!I16,'LEG L'!H2 )</f>
        <v>0.35241898148148149</v>
      </c>
      <c r="I16" s="65">
        <f>VLOOKUP(E4:E43,$B4:$C43,2,0)</f>
        <v>0.38125000000000003</v>
      </c>
      <c r="J16" s="48">
        <f t="shared" si="0"/>
        <v>2.8831018518518547E-2</v>
      </c>
      <c r="K16" s="48">
        <f>'LEG L'!K16+J16</f>
        <v>0.38125000000000003</v>
      </c>
      <c r="M16" s="49">
        <v>13</v>
      </c>
      <c r="N16" s="49" t="s">
        <v>81</v>
      </c>
      <c r="O16" s="49" t="s">
        <v>552</v>
      </c>
      <c r="P16" s="50">
        <v>3.4537037037037033E-2</v>
      </c>
      <c r="Q16" s="37"/>
      <c r="R16" s="49">
        <v>13</v>
      </c>
      <c r="S16" s="49" t="s">
        <v>29</v>
      </c>
      <c r="T16" s="50">
        <v>0.44770833333333332</v>
      </c>
    </row>
    <row r="17" spans="2:20" ht="15" customHeight="1" x14ac:dyDescent="0.2">
      <c r="B17" s="25">
        <v>17</v>
      </c>
      <c r="C17" s="26">
        <v>0.4104976851851852</v>
      </c>
      <c r="E17" s="27">
        <v>14</v>
      </c>
      <c r="F17" s="56" t="str">
        <f>'LEG A'!F17</f>
        <v>HINCKLEY LADIES</v>
      </c>
      <c r="G17" s="29" t="s">
        <v>553</v>
      </c>
      <c r="H17" s="48">
        <f>IF('LEG L'!I17&lt;'LEG L'!H2,'LEG L'!I17,'LEG L'!H2 )</f>
        <v>0.38285879629629632</v>
      </c>
      <c r="I17" s="65">
        <f>VLOOKUP(E4:E43,$B4:$C43,2,0)</f>
        <v>0.4215740740740741</v>
      </c>
      <c r="J17" s="48">
        <f t="shared" si="0"/>
        <v>3.8715277777777779E-2</v>
      </c>
      <c r="K17" s="48">
        <f>'LEG L'!K17+J17</f>
        <v>0.51526620370370368</v>
      </c>
      <c r="M17" s="49">
        <v>14</v>
      </c>
      <c r="N17" s="49" t="s">
        <v>39</v>
      </c>
      <c r="O17" s="49" t="s">
        <v>554</v>
      </c>
      <c r="P17" s="50">
        <v>3.486111111111112E-2</v>
      </c>
      <c r="Q17" s="37"/>
      <c r="R17" s="49">
        <v>14</v>
      </c>
      <c r="S17" s="49" t="s">
        <v>19</v>
      </c>
      <c r="T17" s="50">
        <v>0.44978009259259266</v>
      </c>
    </row>
    <row r="18" spans="2:20" ht="15" customHeight="1" x14ac:dyDescent="0.2">
      <c r="B18" s="25">
        <v>25</v>
      </c>
      <c r="C18" s="26">
        <v>0.41098379629629633</v>
      </c>
      <c r="E18" s="27">
        <v>15</v>
      </c>
      <c r="F18" s="56" t="str">
        <f>'LEG A'!F18</f>
        <v>HINCKLEY MIXED</v>
      </c>
      <c r="G18" s="29" t="s">
        <v>555</v>
      </c>
      <c r="H18" s="48">
        <f>IF('LEG L'!I18&lt;'LEG L'!H2,'LEG L'!I18,'LEG L'!H2 )</f>
        <v>0.37853009259259257</v>
      </c>
      <c r="I18" s="65">
        <f>VLOOKUP(E4:E43,$B4:$C43,2,0)</f>
        <v>0.41685185185185197</v>
      </c>
      <c r="J18" s="48">
        <f t="shared" si="0"/>
        <v>3.8321759259259403E-2</v>
      </c>
      <c r="K18" s="48">
        <f>'LEG L'!K18+J18</f>
        <v>0.52535879629629645</v>
      </c>
      <c r="M18" s="49">
        <v>15</v>
      </c>
      <c r="N18" s="49" t="s">
        <v>19</v>
      </c>
      <c r="O18" s="49" t="s">
        <v>539</v>
      </c>
      <c r="P18" s="50">
        <v>3.5636574074074057E-2</v>
      </c>
      <c r="Q18" s="37"/>
      <c r="R18" s="49">
        <v>15</v>
      </c>
      <c r="S18" s="49" t="s">
        <v>21</v>
      </c>
      <c r="T18" s="50">
        <v>0.45310185185185187</v>
      </c>
    </row>
    <row r="19" spans="2:20" ht="15" customHeight="1" x14ac:dyDescent="0.2">
      <c r="B19" s="25">
        <v>23</v>
      </c>
      <c r="C19" s="26">
        <v>0.4114814814814815</v>
      </c>
      <c r="E19" s="27">
        <v>16</v>
      </c>
      <c r="F19" s="56" t="str">
        <f>'LEG A'!F19</f>
        <v>WREAKE MENS A</v>
      </c>
      <c r="G19" s="29" t="s">
        <v>542</v>
      </c>
      <c r="H19" s="48">
        <f>IF('LEG L'!I19&lt;'LEG L'!H2,'LEG L'!I19,'LEG L'!H2 )</f>
        <v>0.37559027777777781</v>
      </c>
      <c r="I19" s="65">
        <f>VLOOKUP(E4:E43,$B4:$C43,2,0)</f>
        <v>0.40711805555555564</v>
      </c>
      <c r="J19" s="48">
        <f t="shared" si="0"/>
        <v>3.1527777777777821E-2</v>
      </c>
      <c r="K19" s="48">
        <f>'LEG L'!K19+J19</f>
        <v>0.40711805555555564</v>
      </c>
      <c r="M19" s="49">
        <v>16</v>
      </c>
      <c r="N19" s="49" t="s">
        <v>43</v>
      </c>
      <c r="O19" s="49" t="s">
        <v>556</v>
      </c>
      <c r="P19" s="50">
        <v>3.5706018518518567E-2</v>
      </c>
      <c r="Q19" s="37"/>
      <c r="R19" s="49">
        <v>16</v>
      </c>
      <c r="S19" s="49" t="s">
        <v>57</v>
      </c>
      <c r="T19" s="50">
        <v>0.45959490740740738</v>
      </c>
    </row>
    <row r="20" spans="2:20" ht="15" customHeight="1" x14ac:dyDescent="0.2">
      <c r="B20" s="25">
        <v>7</v>
      </c>
      <c r="C20" s="26">
        <v>0.41155092592592601</v>
      </c>
      <c r="E20" s="27">
        <v>17</v>
      </c>
      <c r="F20" s="56" t="str">
        <f>'LEG A'!F20</f>
        <v>WREAKE MENS B</v>
      </c>
      <c r="G20" s="29" t="s">
        <v>557</v>
      </c>
      <c r="H20" s="48">
        <f>IF('LEG L'!I20&lt;'LEG L'!H2,'LEG L'!I20,'LEG L'!H2 )</f>
        <v>0.37464120370370368</v>
      </c>
      <c r="I20" s="65">
        <f>VLOOKUP(E4:E43,$B4:$C43,2,0)</f>
        <v>0.4104976851851852</v>
      </c>
      <c r="J20" s="48">
        <f t="shared" si="0"/>
        <v>3.5856481481481517E-2</v>
      </c>
      <c r="K20" s="48">
        <f>'LEG L'!K20+J20</f>
        <v>0.45959490740740749</v>
      </c>
      <c r="M20" s="49">
        <v>17</v>
      </c>
      <c r="N20" s="49" t="s">
        <v>57</v>
      </c>
      <c r="O20" s="49" t="s">
        <v>557</v>
      </c>
      <c r="P20" s="50">
        <v>3.5856481481481517E-2</v>
      </c>
      <c r="Q20" s="37"/>
      <c r="R20" s="49">
        <v>17</v>
      </c>
      <c r="S20" s="49" t="s">
        <v>13</v>
      </c>
      <c r="T20" s="50">
        <v>0.46254629629629634</v>
      </c>
    </row>
    <row r="21" spans="2:20" ht="15" customHeight="1" x14ac:dyDescent="0.2">
      <c r="B21" s="25">
        <v>5</v>
      </c>
      <c r="C21" s="26">
        <v>0.41197916666666656</v>
      </c>
      <c r="E21" s="27">
        <v>18</v>
      </c>
      <c r="F21" s="56" t="str">
        <f>'LEG A'!F21</f>
        <v>WREAKE LADIES A</v>
      </c>
      <c r="G21" s="29" t="s">
        <v>558</v>
      </c>
      <c r="H21" s="48">
        <f>IF('LEG L'!I21&lt;'LEG L'!H2,'LEG L'!I21,'LEG L'!H2 )</f>
        <v>0.38072916666666656</v>
      </c>
      <c r="I21" s="65">
        <f>VLOOKUP(E4:E43,$B4:$C43,2,0)</f>
        <v>0.42182870370370373</v>
      </c>
      <c r="J21" s="48">
        <f t="shared" si="0"/>
        <v>4.109953703703717E-2</v>
      </c>
      <c r="K21" s="48">
        <f>'LEG L'!K21+J21</f>
        <v>0.53067129629629639</v>
      </c>
      <c r="M21" s="49">
        <v>18</v>
      </c>
      <c r="N21" s="49" t="s">
        <v>71</v>
      </c>
      <c r="O21" s="49" t="s">
        <v>559</v>
      </c>
      <c r="P21" s="50">
        <v>3.5937500000000011E-2</v>
      </c>
      <c r="Q21" s="37"/>
      <c r="R21" s="49">
        <v>18</v>
      </c>
      <c r="S21" s="49" t="s">
        <v>47</v>
      </c>
      <c r="T21" s="50">
        <v>0.46303240740740748</v>
      </c>
    </row>
    <row r="22" spans="2:20" ht="15" customHeight="1" x14ac:dyDescent="0.2">
      <c r="B22" s="25">
        <v>34</v>
      </c>
      <c r="C22" s="26">
        <v>0.41503472222222226</v>
      </c>
      <c r="E22" s="27">
        <v>19</v>
      </c>
      <c r="F22" s="56" t="str">
        <f>'LEG A'!F22</f>
        <v>WREAKE LADIES B</v>
      </c>
      <c r="G22" s="29" t="s">
        <v>560</v>
      </c>
      <c r="H22" s="48">
        <f>IF('LEG L'!I22&lt;'LEG L'!H2,'LEG L'!I22,'LEG L'!H2 )</f>
        <v>0.38817129629629626</v>
      </c>
      <c r="I22" s="65">
        <f>VLOOKUP(E4:E43,$B4:$C43,2,0)</f>
        <v>0.4294560185185185</v>
      </c>
      <c r="J22" s="48">
        <f t="shared" si="0"/>
        <v>4.1284722222222237E-2</v>
      </c>
      <c r="K22" s="48">
        <f>'LEG L'!K22+J22</f>
        <v>0.58538194444444447</v>
      </c>
      <c r="M22" s="49">
        <v>19</v>
      </c>
      <c r="N22" s="49" t="s">
        <v>83</v>
      </c>
      <c r="O22" s="49" t="s">
        <v>561</v>
      </c>
      <c r="P22" s="50">
        <v>3.5960648148148144E-2</v>
      </c>
      <c r="Q22" s="37"/>
      <c r="R22" s="49">
        <v>19</v>
      </c>
      <c r="S22" s="49" t="s">
        <v>69</v>
      </c>
      <c r="T22" s="50">
        <v>0.47111111111111126</v>
      </c>
    </row>
    <row r="23" spans="2:20" ht="15" customHeight="1" x14ac:dyDescent="0.2">
      <c r="B23" s="25">
        <v>9</v>
      </c>
      <c r="C23" s="26">
        <v>0.41559027777777779</v>
      </c>
      <c r="E23" s="27">
        <v>20</v>
      </c>
      <c r="F23" s="56" t="str">
        <f>'LEG A'!F23</f>
        <v>LEICESTER TRI MEN</v>
      </c>
      <c r="G23" s="29" t="s">
        <v>562</v>
      </c>
      <c r="H23" s="48">
        <f>IF('LEG L'!I23&lt;'LEG L'!H2,'LEG L'!I23,'LEG L'!H2 )</f>
        <v>0.38405092592592593</v>
      </c>
      <c r="I23" s="65">
        <f>VLOOKUP(E4:E43,$B4:$C43,2,0)</f>
        <v>0.45287037037037042</v>
      </c>
      <c r="J23" s="48">
        <f t="shared" si="0"/>
        <v>6.8819444444444489E-2</v>
      </c>
      <c r="K23" s="48">
        <f>'LEG L'!K23+J23</f>
        <v>0.50386574074074075</v>
      </c>
      <c r="M23" s="49">
        <v>20</v>
      </c>
      <c r="N23" s="49" t="s">
        <v>29</v>
      </c>
      <c r="O23" s="49" t="s">
        <v>544</v>
      </c>
      <c r="P23" s="50">
        <v>3.6493055555555598E-2</v>
      </c>
      <c r="Q23" s="37"/>
      <c r="R23" s="49">
        <v>20</v>
      </c>
      <c r="S23" s="49" t="s">
        <v>79</v>
      </c>
      <c r="T23" s="50">
        <v>0.484375</v>
      </c>
    </row>
    <row r="24" spans="2:20" ht="15" customHeight="1" x14ac:dyDescent="0.2">
      <c r="B24" s="25">
        <v>15</v>
      </c>
      <c r="C24" s="26">
        <v>0.41685185185185197</v>
      </c>
      <c r="E24" s="27">
        <v>21</v>
      </c>
      <c r="F24" s="56" t="str">
        <f>'LEG A'!F24</f>
        <v>FLECKNEY &amp; KIB MIXED</v>
      </c>
      <c r="G24" s="29" t="s">
        <v>563</v>
      </c>
      <c r="H24" s="48">
        <f>IF('LEG L'!I24&lt;'LEG L'!H2,'LEG L'!I24,'LEG L'!H2 )</f>
        <v>0.37975694444444441</v>
      </c>
      <c r="I24" s="65">
        <f>VLOOKUP(E4:E43,$B4:$C43,2,0)</f>
        <v>0.41763888888888889</v>
      </c>
      <c r="J24" s="48">
        <f t="shared" si="0"/>
        <v>3.7881944444444482E-2</v>
      </c>
      <c r="K24" s="48">
        <f>'LEG L'!K24+J24</f>
        <v>0.47111111111111115</v>
      </c>
      <c r="M24" s="49">
        <v>21</v>
      </c>
      <c r="N24" s="49" t="s">
        <v>47</v>
      </c>
      <c r="O24" s="49" t="s">
        <v>564</v>
      </c>
      <c r="P24" s="50">
        <v>3.703703703703709E-2</v>
      </c>
      <c r="Q24" s="37"/>
      <c r="R24" s="49">
        <v>21</v>
      </c>
      <c r="S24" s="49" t="s">
        <v>67</v>
      </c>
      <c r="T24" s="50">
        <v>0.48829861111111122</v>
      </c>
    </row>
    <row r="25" spans="2:20" ht="15" customHeight="1" x14ac:dyDescent="0.2">
      <c r="B25" s="25">
        <v>28</v>
      </c>
      <c r="C25" s="26">
        <v>0.41728009259259258</v>
      </c>
      <c r="E25" s="27">
        <v>22</v>
      </c>
      <c r="F25" s="56" t="str">
        <f>'LEG A'!F25</f>
        <v>STILTON STRIDERS MIXED</v>
      </c>
      <c r="G25" s="29" t="s">
        <v>565</v>
      </c>
      <c r="H25" s="48">
        <f>IF('LEG L'!I25&lt;'LEG L'!H2,'LEG L'!I25,'LEG L'!H2 )</f>
        <v>0.38907407407407413</v>
      </c>
      <c r="I25" s="65">
        <f>VLOOKUP(E4:E43,$B4:$C43,2,0)</f>
        <v>0.42914351851851856</v>
      </c>
      <c r="J25" s="48">
        <f t="shared" si="0"/>
        <v>4.0069444444444435E-2</v>
      </c>
      <c r="K25" s="48">
        <f>'LEG L'!K25+J25</f>
        <v>0.49892361111111116</v>
      </c>
      <c r="M25" s="49">
        <v>22</v>
      </c>
      <c r="N25" s="49" t="s">
        <v>79</v>
      </c>
      <c r="O25" s="49" t="s">
        <v>566</v>
      </c>
      <c r="P25" s="50">
        <v>3.746527777777775E-2</v>
      </c>
      <c r="Q25" s="37"/>
      <c r="R25" s="49">
        <v>22</v>
      </c>
      <c r="S25" s="49" t="s">
        <v>77</v>
      </c>
      <c r="T25" s="50">
        <v>0.49113425925925941</v>
      </c>
    </row>
    <row r="26" spans="2:20" ht="15" customHeight="1" x14ac:dyDescent="0.2">
      <c r="B26" s="25">
        <v>33</v>
      </c>
      <c r="C26" s="26">
        <v>0.41746527777777781</v>
      </c>
      <c r="E26" s="27">
        <v>23</v>
      </c>
      <c r="F26" s="56" t="str">
        <f>'LEG A'!F26</f>
        <v>WIGSTON PHOENIX MIXED</v>
      </c>
      <c r="G26" s="29" t="s">
        <v>554</v>
      </c>
      <c r="H26" s="48">
        <f>IF('LEG L'!I26&lt;'LEG L'!H2,'LEG L'!I26,'LEG L'!H2 )</f>
        <v>0.37662037037037044</v>
      </c>
      <c r="I26" s="65">
        <f>VLOOKUP(E4:E43,$B4:$C43,2,0)</f>
        <v>0.4114814814814815</v>
      </c>
      <c r="J26" s="48">
        <f t="shared" si="0"/>
        <v>3.4861111111111065E-2</v>
      </c>
      <c r="K26" s="48">
        <f>'LEG L'!K26+J26</f>
        <v>0.44356481481481491</v>
      </c>
      <c r="M26" s="49">
        <v>23</v>
      </c>
      <c r="N26" s="49" t="s">
        <v>21</v>
      </c>
      <c r="O26" s="49" t="s">
        <v>541</v>
      </c>
      <c r="P26" s="50">
        <v>3.7581018518518472E-2</v>
      </c>
      <c r="Q26" s="37"/>
      <c r="R26" s="49">
        <v>23</v>
      </c>
      <c r="S26" s="49" t="s">
        <v>11</v>
      </c>
      <c r="T26" s="50">
        <v>0.49543981481481486</v>
      </c>
    </row>
    <row r="27" spans="2:20" ht="15" customHeight="1" x14ac:dyDescent="0.2">
      <c r="B27" s="25">
        <v>21</v>
      </c>
      <c r="C27" s="26">
        <v>0.41763888888888889</v>
      </c>
      <c r="E27" s="27">
        <v>24</v>
      </c>
      <c r="F27" s="56" t="str">
        <f>'LEG A'!F27</f>
        <v>BEAUMONT MIXED</v>
      </c>
      <c r="G27" s="29" t="s">
        <v>550</v>
      </c>
      <c r="H27" s="48">
        <f>IF('LEG L'!I27&lt;'LEG L'!H2,'LEG L'!I27,'LEG L'!H2 )</f>
        <v>0.38641203703703697</v>
      </c>
      <c r="I27" s="65">
        <f>VLOOKUP(E4:E43,$B4:$C43,2,0)</f>
        <v>0.41923611111111125</v>
      </c>
      <c r="J27" s="48">
        <f t="shared" si="0"/>
        <v>3.2824074074074283E-2</v>
      </c>
      <c r="K27" s="48">
        <f>'LEG L'!K27+J27</f>
        <v>0.46254629629629646</v>
      </c>
      <c r="M27" s="49">
        <v>24</v>
      </c>
      <c r="N27" s="49" t="s">
        <v>59</v>
      </c>
      <c r="O27" s="49" t="s">
        <v>567</v>
      </c>
      <c r="P27" s="50">
        <v>3.7604166666666661E-2</v>
      </c>
      <c r="Q27" s="37"/>
      <c r="R27" s="49">
        <v>24</v>
      </c>
      <c r="S27" s="49" t="s">
        <v>73</v>
      </c>
      <c r="T27" s="50">
        <v>0.49840277777777781</v>
      </c>
    </row>
    <row r="28" spans="2:20" ht="15" customHeight="1" x14ac:dyDescent="0.2">
      <c r="B28" s="25">
        <v>39</v>
      </c>
      <c r="C28" s="26">
        <v>0.4183101851851852</v>
      </c>
      <c r="E28" s="27">
        <v>25</v>
      </c>
      <c r="F28" s="56" t="str">
        <f>'LEG A'!F28</f>
        <v>BIRSTALL MEN</v>
      </c>
      <c r="G28" s="29" t="s">
        <v>556</v>
      </c>
      <c r="H28" s="48">
        <f>IF('LEG L'!I28&lt;'LEG L'!H2,'LEG L'!I28,'LEG L'!H2 )</f>
        <v>0.37527777777777777</v>
      </c>
      <c r="I28" s="65">
        <f>VLOOKUP(E4:E43,$B4:$C43,2,0)</f>
        <v>0.41098379629629633</v>
      </c>
      <c r="J28" s="48">
        <f t="shared" si="0"/>
        <v>3.5706018518518567E-2</v>
      </c>
      <c r="K28" s="48">
        <f>'LEG L'!K28+J28</f>
        <v>0.44027777777777788</v>
      </c>
      <c r="M28" s="49">
        <v>25</v>
      </c>
      <c r="N28" s="49" t="s">
        <v>69</v>
      </c>
      <c r="O28" s="49" t="s">
        <v>563</v>
      </c>
      <c r="P28" s="50">
        <v>3.7881944444444482E-2</v>
      </c>
      <c r="Q28" s="37"/>
      <c r="R28" s="49">
        <v>25</v>
      </c>
      <c r="S28" s="49" t="s">
        <v>31</v>
      </c>
      <c r="T28" s="50">
        <v>0.49892361111111122</v>
      </c>
    </row>
    <row r="29" spans="2:20" ht="15" customHeight="1" x14ac:dyDescent="0.2">
      <c r="B29" s="25">
        <v>24</v>
      </c>
      <c r="C29" s="26">
        <v>0.41923611111111125</v>
      </c>
      <c r="E29" s="27">
        <v>26</v>
      </c>
      <c r="F29" s="56" t="str">
        <f>'LEG A'!F29</f>
        <v>BIRSTALL LADIES</v>
      </c>
      <c r="G29" s="29" t="s">
        <v>548</v>
      </c>
      <c r="H29" s="48">
        <f>IF('LEG L'!I29&lt;'LEG L'!H2,'LEG L'!I29,'LEG L'!H2 )</f>
        <v>0.37677083333333333</v>
      </c>
      <c r="I29" s="65">
        <f>VLOOKUP(E4:E43,$B4:$C43,2,0)</f>
        <v>0.40936342592592601</v>
      </c>
      <c r="J29" s="48">
        <f t="shared" si="0"/>
        <v>3.2592592592592673E-2</v>
      </c>
      <c r="K29" s="48">
        <f>'LEG L'!K29+J29</f>
        <v>0.49113425925925941</v>
      </c>
      <c r="M29" s="49">
        <v>26</v>
      </c>
      <c r="N29" s="49" t="s">
        <v>67</v>
      </c>
      <c r="O29" s="49" t="s">
        <v>568</v>
      </c>
      <c r="P29" s="50">
        <v>3.8136574074074114E-2</v>
      </c>
      <c r="Q29" s="37"/>
      <c r="R29" s="49">
        <v>26</v>
      </c>
      <c r="S29" s="49" t="s">
        <v>59</v>
      </c>
      <c r="T29" s="50">
        <v>0.50365740740740739</v>
      </c>
    </row>
    <row r="30" spans="2:20" ht="15" customHeight="1" x14ac:dyDescent="0.2">
      <c r="B30" s="25">
        <v>37</v>
      </c>
      <c r="C30" s="26">
        <v>0.41980324074074082</v>
      </c>
      <c r="E30" s="27">
        <v>27</v>
      </c>
      <c r="F30" s="56" t="str">
        <f>'LEG A'!F30</f>
        <v>BARROW MENS A</v>
      </c>
      <c r="G30" s="29" t="s">
        <v>545</v>
      </c>
      <c r="H30" s="48">
        <f>IF('LEG L'!I30&lt;'LEG L'!H2,'LEG L'!I30,'LEG L'!H2 )</f>
        <v>0.34870370370370374</v>
      </c>
      <c r="I30" s="65">
        <f>VLOOKUP(E4:E43,$B4:$C43,2,0)</f>
        <v>0.38105324074074082</v>
      </c>
      <c r="J30" s="48">
        <f t="shared" si="0"/>
        <v>3.2349537037037079E-2</v>
      </c>
      <c r="K30" s="48">
        <f>'LEG L'!K30+J30</f>
        <v>0.38105324074074082</v>
      </c>
      <c r="M30" s="49">
        <v>27</v>
      </c>
      <c r="N30" s="49" t="s">
        <v>53</v>
      </c>
      <c r="O30" s="49" t="s">
        <v>555</v>
      </c>
      <c r="P30" s="50">
        <v>3.8321759259259291E-2</v>
      </c>
      <c r="Q30" s="37"/>
      <c r="R30" s="49">
        <v>27</v>
      </c>
      <c r="S30" s="49" t="s">
        <v>65</v>
      </c>
      <c r="T30" s="50">
        <v>0.50386574074074086</v>
      </c>
    </row>
    <row r="31" spans="2:20" ht="15" customHeight="1" x14ac:dyDescent="0.2">
      <c r="B31" s="25">
        <v>11</v>
      </c>
      <c r="C31" s="26">
        <v>0.42008101851851853</v>
      </c>
      <c r="E31" s="27">
        <v>28</v>
      </c>
      <c r="F31" s="56" t="str">
        <f>'LEG A'!F31</f>
        <v>BARROW MENS B</v>
      </c>
      <c r="G31" s="29" t="s">
        <v>566</v>
      </c>
      <c r="H31" s="48">
        <f>IF('LEG L'!I31&lt;'LEG L'!H2,'LEG L'!I31,'LEG L'!H2 )</f>
        <v>0.37981481481481483</v>
      </c>
      <c r="I31" s="65">
        <f>VLOOKUP(E4:E43,$B4:$C43,2,0)</f>
        <v>0.41728009259259258</v>
      </c>
      <c r="J31" s="48">
        <f t="shared" si="0"/>
        <v>3.746527777777775E-2</v>
      </c>
      <c r="K31" s="48">
        <f>'LEG L'!K31+J31</f>
        <v>0.484375</v>
      </c>
      <c r="M31" s="49">
        <v>28</v>
      </c>
      <c r="N31" s="49" t="s">
        <v>49</v>
      </c>
      <c r="O31" s="49" t="s">
        <v>553</v>
      </c>
      <c r="P31" s="50">
        <v>3.8715277777777779E-2</v>
      </c>
      <c r="Q31" s="37"/>
      <c r="R31" s="49">
        <v>28</v>
      </c>
      <c r="S31" s="49" t="s">
        <v>83</v>
      </c>
      <c r="T31" s="50">
        <v>0.50487268518518535</v>
      </c>
    </row>
    <row r="32" spans="2:20" ht="15" customHeight="1" x14ac:dyDescent="0.2">
      <c r="B32" s="25">
        <v>29</v>
      </c>
      <c r="C32" s="26">
        <v>0.42111111111111121</v>
      </c>
      <c r="E32" s="27">
        <v>29</v>
      </c>
      <c r="F32" s="56" t="str">
        <f>'LEG A'!F32</f>
        <v>BARROW LADIES</v>
      </c>
      <c r="G32" s="29" t="s">
        <v>567</v>
      </c>
      <c r="H32" s="48">
        <f>IF('LEG L'!I32&lt;'LEG L'!H2,'LEG L'!I32,'LEG L'!H2 )</f>
        <v>0.3835069444444445</v>
      </c>
      <c r="I32" s="65">
        <f>VLOOKUP(E4:E43,$B4:$C43,2,0)</f>
        <v>0.42111111111111121</v>
      </c>
      <c r="J32" s="48">
        <f t="shared" si="0"/>
        <v>3.7604166666666716E-2</v>
      </c>
      <c r="K32" s="48">
        <f>'LEG L'!K32+J32</f>
        <v>0.50365740740740761</v>
      </c>
      <c r="M32" s="49">
        <v>29</v>
      </c>
      <c r="N32" s="49" t="s">
        <v>41</v>
      </c>
      <c r="O32" s="49" t="s">
        <v>549</v>
      </c>
      <c r="P32" s="50">
        <v>3.8726851851851818E-2</v>
      </c>
      <c r="R32" s="49">
        <v>29</v>
      </c>
      <c r="S32" s="49" t="s">
        <v>35</v>
      </c>
      <c r="T32" s="50">
        <v>0.50678240740740743</v>
      </c>
    </row>
    <row r="33" spans="2:20" ht="15" customHeight="1" x14ac:dyDescent="0.2">
      <c r="B33" s="25">
        <v>14</v>
      </c>
      <c r="C33" s="26">
        <v>0.4215740740740741</v>
      </c>
      <c r="E33" s="27">
        <v>30</v>
      </c>
      <c r="F33" s="56" t="str">
        <f>'LEG A'!F33</f>
        <v>OWLS MIXED A</v>
      </c>
      <c r="G33" s="29" t="s">
        <v>552</v>
      </c>
      <c r="H33" s="48">
        <f>IF('LEG L'!I33&lt;'LEG L'!H2,'LEG L'!I33,'LEG L'!H2 )</f>
        <v>0.37358796296296298</v>
      </c>
      <c r="I33" s="65">
        <f>VLOOKUP(E4:E43,$B4:$C43,2,0)</f>
        <v>0.40812500000000002</v>
      </c>
      <c r="J33" s="48">
        <f t="shared" si="0"/>
        <v>3.4537037037037033E-2</v>
      </c>
      <c r="K33" s="48">
        <f>'LEG L'!K33+J33</f>
        <v>0.51973379629629635</v>
      </c>
      <c r="M33" s="49">
        <v>30</v>
      </c>
      <c r="N33" s="49" t="s">
        <v>11</v>
      </c>
      <c r="O33" s="49" t="s">
        <v>535</v>
      </c>
      <c r="P33" s="50">
        <v>3.9085648148148078E-2</v>
      </c>
      <c r="R33" s="49">
        <v>30</v>
      </c>
      <c r="S33" s="49" t="s">
        <v>49</v>
      </c>
      <c r="T33" s="50">
        <v>0.51526620370370368</v>
      </c>
    </row>
    <row r="34" spans="2:20" ht="15" customHeight="1" x14ac:dyDescent="0.2">
      <c r="B34" s="25">
        <v>18</v>
      </c>
      <c r="C34" s="26">
        <v>0.42182870370370373</v>
      </c>
      <c r="E34" s="27">
        <v>31</v>
      </c>
      <c r="F34" s="56" t="str">
        <f>'LEG A'!F34</f>
        <v>OWLS MIXED B</v>
      </c>
      <c r="G34" s="29"/>
      <c r="H34" s="48" t="e">
        <f>IF('LEG L'!I34&lt;'LEG L'!H2,'LEG L'!I34,'LEG L'!H2 )</f>
        <v>#N/A</v>
      </c>
      <c r="I34" s="65" t="e">
        <f>VLOOKUP(E4:E43,$B4:$C43,2,0)</f>
        <v>#N/A</v>
      </c>
      <c r="J34" s="48" t="e">
        <f t="shared" si="0"/>
        <v>#N/A</v>
      </c>
      <c r="K34" s="48" t="e">
        <f>'LEG L'!K34+J34</f>
        <v>#N/A</v>
      </c>
      <c r="M34" s="49">
        <v>31</v>
      </c>
      <c r="N34" s="49" t="s">
        <v>31</v>
      </c>
      <c r="O34" s="49" t="s">
        <v>565</v>
      </c>
      <c r="P34" s="50">
        <v>4.0069444444444491E-2</v>
      </c>
      <c r="R34" s="49">
        <v>31</v>
      </c>
      <c r="S34" s="49" t="s">
        <v>81</v>
      </c>
      <c r="T34" s="50">
        <v>0.51973379629629657</v>
      </c>
    </row>
    <row r="35" spans="2:20" ht="15" customHeight="1" x14ac:dyDescent="0.2">
      <c r="B35" s="25">
        <v>2</v>
      </c>
      <c r="C35" s="26">
        <v>0.42283564814814811</v>
      </c>
      <c r="E35" s="27">
        <v>32</v>
      </c>
      <c r="F35" s="56" t="str">
        <f>'LEG A'!F35</f>
        <v>SHEPSHED MENS A</v>
      </c>
      <c r="G35" s="29" t="s">
        <v>540</v>
      </c>
      <c r="H35" s="48">
        <f>IF('LEG L'!I35&lt;'LEG L'!H2,'LEG L'!I35,'LEG L'!H2 )</f>
        <v>0.36920138888888893</v>
      </c>
      <c r="I35" s="65">
        <f>VLOOKUP(E4:E43,$B4:$C43,2,0)</f>
        <v>0.39984953703703696</v>
      </c>
      <c r="J35" s="48">
        <f t="shared" si="0"/>
        <v>3.0648148148148036E-2</v>
      </c>
      <c r="K35" s="48">
        <f>'LEG L'!K35+J35</f>
        <v>0.42260416666666667</v>
      </c>
      <c r="M35" s="49">
        <v>32</v>
      </c>
      <c r="N35" s="49" t="s">
        <v>85</v>
      </c>
      <c r="O35" s="49" t="s">
        <v>569</v>
      </c>
      <c r="P35" s="50">
        <v>4.0127314814814852E-2</v>
      </c>
      <c r="R35" s="49">
        <v>32</v>
      </c>
      <c r="S35" s="49" t="s">
        <v>53</v>
      </c>
      <c r="T35" s="50">
        <v>0.52535879629629623</v>
      </c>
    </row>
    <row r="36" spans="2:20" ht="15" customHeight="1" x14ac:dyDescent="0.2">
      <c r="B36" s="25">
        <v>36</v>
      </c>
      <c r="C36" s="26">
        <v>0.4230902777777778</v>
      </c>
      <c r="E36" s="27">
        <v>33</v>
      </c>
      <c r="F36" s="56" t="str">
        <f>'LEG A'!F36</f>
        <v>SHEPSHED MENS B</v>
      </c>
      <c r="G36" s="29" t="s">
        <v>568</v>
      </c>
      <c r="H36" s="48">
        <f>IF('LEG L'!I36&lt;'LEG L'!H2,'LEG L'!I36,'LEG L'!H2 )</f>
        <v>0.3793287037037037</v>
      </c>
      <c r="I36" s="65">
        <f>VLOOKUP(E4:E43,$B4:$C43,2,0)</f>
        <v>0.41746527777777781</v>
      </c>
      <c r="J36" s="48">
        <f t="shared" si="0"/>
        <v>3.8136574074074114E-2</v>
      </c>
      <c r="K36" s="48">
        <f>'LEG L'!K36+J36</f>
        <v>0.48829861111111117</v>
      </c>
      <c r="M36" s="49">
        <v>33</v>
      </c>
      <c r="N36" s="49" t="s">
        <v>35</v>
      </c>
      <c r="O36" s="49" t="s">
        <v>547</v>
      </c>
      <c r="P36" s="50">
        <v>4.0254629629629612E-2</v>
      </c>
      <c r="R36" s="49">
        <v>33</v>
      </c>
      <c r="S36" s="49" t="s">
        <v>45</v>
      </c>
      <c r="T36" s="50">
        <v>0.52780092592592609</v>
      </c>
    </row>
    <row r="37" spans="2:20" ht="15" customHeight="1" x14ac:dyDescent="0.2">
      <c r="B37" s="25">
        <v>38</v>
      </c>
      <c r="C37" s="26">
        <v>0.42413194444444452</v>
      </c>
      <c r="E37" s="49">
        <v>34</v>
      </c>
      <c r="F37" s="56" t="str">
        <f>'LEG A'!F37</f>
        <v>SHEPSHED LADIES</v>
      </c>
      <c r="G37" s="29" t="s">
        <v>561</v>
      </c>
      <c r="H37" s="48">
        <f>IF('LEG L'!I37&lt;'LEG L'!H2,'LEG L'!I37,'LEG L'!H2 )</f>
        <v>0.37907407407407412</v>
      </c>
      <c r="I37" s="65">
        <f>VLOOKUP(E4:E43,$B4:$C43,2,0)</f>
        <v>0.41503472222222226</v>
      </c>
      <c r="J37" s="48">
        <f t="shared" si="0"/>
        <v>3.5960648148148144E-2</v>
      </c>
      <c r="K37" s="48">
        <f>'LEG L'!K37+J37</f>
        <v>0.50487268518518535</v>
      </c>
      <c r="M37" s="49">
        <v>34</v>
      </c>
      <c r="N37" s="49" t="s">
        <v>61</v>
      </c>
      <c r="O37" s="49" t="s">
        <v>558</v>
      </c>
      <c r="P37" s="50">
        <v>4.1099537037037059E-2</v>
      </c>
      <c r="R37" s="49">
        <v>34</v>
      </c>
      <c r="S37" s="49" t="s">
        <v>61</v>
      </c>
      <c r="T37" s="50">
        <v>0.53067129629629628</v>
      </c>
    </row>
    <row r="38" spans="2:20" ht="15" customHeight="1" x14ac:dyDescent="0.2">
      <c r="B38" s="25">
        <v>12</v>
      </c>
      <c r="C38" s="26">
        <v>0.42442129629629632</v>
      </c>
      <c r="E38" s="49">
        <v>35</v>
      </c>
      <c r="F38" s="56" t="str">
        <f>'LEG A'!F38</f>
        <v>HARBOROUGH MEN</v>
      </c>
      <c r="G38" s="29" t="s">
        <v>538</v>
      </c>
      <c r="H38" s="48">
        <f>IF('LEG L'!I38&lt;'LEG L'!H2,'LEG L'!I38,'LEG L'!H2 )</f>
        <v>0.3682407407407407</v>
      </c>
      <c r="I38" s="65">
        <f>VLOOKUP(E4:E43,$B4:$C43,2,0)</f>
        <v>0.39864583333333337</v>
      </c>
      <c r="J38" s="48">
        <f t="shared" si="0"/>
        <v>3.0405092592592664E-2</v>
      </c>
      <c r="K38" s="48">
        <f>'LEG L'!K38+J38</f>
        <v>0.4007175925925926</v>
      </c>
      <c r="M38" s="49">
        <v>35</v>
      </c>
      <c r="N38" s="49" t="s">
        <v>63</v>
      </c>
      <c r="O38" s="49" t="s">
        <v>560</v>
      </c>
      <c r="P38" s="50">
        <v>4.1284722222222243E-2</v>
      </c>
      <c r="R38" s="49">
        <v>35</v>
      </c>
      <c r="S38" s="49" t="s">
        <v>71</v>
      </c>
      <c r="T38" s="50">
        <v>0.53186342592592606</v>
      </c>
    </row>
    <row r="39" spans="2:20" ht="15" customHeight="1" x14ac:dyDescent="0.2">
      <c r="B39" s="25">
        <v>22</v>
      </c>
      <c r="C39" s="26">
        <v>0.42914351851851856</v>
      </c>
      <c r="E39" s="49">
        <v>36</v>
      </c>
      <c r="F39" s="56" t="str">
        <f>'LEG A'!F39</f>
        <v>HARBOROUGH MIXED</v>
      </c>
      <c r="G39" s="29" t="s">
        <v>570</v>
      </c>
      <c r="H39" s="48">
        <f>IF('LEG L'!I39&lt;'LEG L'!H2,'LEG L'!I39,'LEG L'!H2 )</f>
        <v>0.37880787037037045</v>
      </c>
      <c r="I39" s="65">
        <f>VLOOKUP(E4:E43,$B4:$C43,2,0)</f>
        <v>0.4230902777777778</v>
      </c>
      <c r="J39" s="48">
        <f t="shared" si="0"/>
        <v>4.4282407407407354E-2</v>
      </c>
      <c r="K39" s="48">
        <f>'LEG L'!K39+J39</f>
        <v>0.49840277777777781</v>
      </c>
      <c r="M39" s="49">
        <v>36</v>
      </c>
      <c r="N39" s="49" t="s">
        <v>73</v>
      </c>
      <c r="O39" s="49" t="s">
        <v>570</v>
      </c>
      <c r="P39" s="50">
        <v>4.4282407407407465E-2</v>
      </c>
      <c r="R39" s="49">
        <v>36</v>
      </c>
      <c r="S39" s="49" t="s">
        <v>41</v>
      </c>
      <c r="T39" s="50">
        <v>0.53680555555555554</v>
      </c>
    </row>
    <row r="40" spans="2:20" ht="15" customHeight="1" x14ac:dyDescent="0.2">
      <c r="B40" s="25">
        <v>19</v>
      </c>
      <c r="C40" s="26">
        <v>0.4294560185185185</v>
      </c>
      <c r="E40" s="49">
        <v>37</v>
      </c>
      <c r="F40" s="56" t="str">
        <f>'LEG A'!F40</f>
        <v>DESFORD MEN</v>
      </c>
      <c r="G40" s="29" t="s">
        <v>564</v>
      </c>
      <c r="H40" s="48">
        <f>IF('LEG L'!I40&lt;'LEG L'!H2,'LEG L'!I40,'LEG L'!H2 )</f>
        <v>0.38276620370370373</v>
      </c>
      <c r="I40" s="65">
        <f>VLOOKUP(E4:E43,$B4:$C43,2,0)</f>
        <v>0.41980324074074082</v>
      </c>
      <c r="J40" s="48">
        <f t="shared" si="0"/>
        <v>3.703703703703709E-2</v>
      </c>
      <c r="K40" s="48">
        <f>'LEG L'!K40+J40</f>
        <v>0.46303240740740748</v>
      </c>
      <c r="M40" s="49">
        <v>37</v>
      </c>
      <c r="N40" s="49" t="s">
        <v>45</v>
      </c>
      <c r="O40" s="49" t="s">
        <v>551</v>
      </c>
      <c r="P40" s="50">
        <v>4.5173611111111123E-2</v>
      </c>
      <c r="R40" s="49">
        <v>37</v>
      </c>
      <c r="S40" s="49" t="s">
        <v>85</v>
      </c>
      <c r="T40" s="50">
        <v>0.54959490740740768</v>
      </c>
    </row>
    <row r="41" spans="2:20" ht="15" customHeight="1" x14ac:dyDescent="0.2">
      <c r="B41" s="25">
        <v>20</v>
      </c>
      <c r="C41" s="26">
        <v>0.45287037037037042</v>
      </c>
      <c r="E41" s="49">
        <v>38</v>
      </c>
      <c r="F41" s="56" t="str">
        <f>'LEG A'!F41</f>
        <v>DESFORD LADIES</v>
      </c>
      <c r="G41" s="29" t="s">
        <v>569</v>
      </c>
      <c r="H41" s="48">
        <f>IF('LEG L'!I41&lt;'LEG L'!H2,'LEG L'!I41,'LEG L'!H2 )</f>
        <v>0.38400462962962961</v>
      </c>
      <c r="I41" s="65">
        <f>VLOOKUP(E4:E43,$B4:$C43,2,0)</f>
        <v>0.42413194444444452</v>
      </c>
      <c r="J41" s="48">
        <f t="shared" si="0"/>
        <v>4.0127314814814907E-2</v>
      </c>
      <c r="K41" s="48">
        <f>'LEG L'!K41+J41</f>
        <v>0.54959490740740757</v>
      </c>
      <c r="M41" s="49">
        <v>38</v>
      </c>
      <c r="N41" s="49" t="s">
        <v>65</v>
      </c>
      <c r="O41" s="49" t="s">
        <v>562</v>
      </c>
      <c r="P41" s="50">
        <v>6.8819444444444489E-2</v>
      </c>
      <c r="R41" s="49">
        <v>38</v>
      </c>
      <c r="S41" s="49" t="s">
        <v>63</v>
      </c>
      <c r="T41" s="50">
        <v>0.58538194444444447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559</v>
      </c>
      <c r="H42" s="48">
        <f>IF('LEG L'!I42&lt;'LEG L'!H2,'LEG L'!I42,'LEG L'!H2 )</f>
        <v>0.38237268518518525</v>
      </c>
      <c r="I42" s="65">
        <f>VLOOKUP(E4:E43,$B4:$C43,2,0)</f>
        <v>0.4183101851851852</v>
      </c>
      <c r="J42" s="48">
        <f t="shared" si="0"/>
        <v>3.5937499999999956E-2</v>
      </c>
      <c r="K42" s="48">
        <f>'LEG L'!K42+J42</f>
        <v>0.53186342592592606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L'!I43&lt;'LEG L'!H2,'LEG L'!I43,'LEG L'!H2 )</f>
        <v>#N/A</v>
      </c>
      <c r="I43" s="65" t="e">
        <f>VLOOKUP(E4:E43,$B4:$C43,2,0)</f>
        <v>#N/A</v>
      </c>
      <c r="J43" s="48" t="e">
        <f t="shared" si="0"/>
        <v>#N/A</v>
      </c>
      <c r="K43" s="48" t="e">
        <f>'LEG L'!K43+J43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</row>
    <row r="45" spans="2:20" ht="15" customHeight="1" x14ac:dyDescent="0.2">
      <c r="H45" s="36"/>
    </row>
    <row r="46" spans="2:20" ht="15" customHeight="1" x14ac:dyDescent="0.2">
      <c r="H46" s="36"/>
    </row>
    <row r="47" spans="2:20" ht="15" customHeight="1" x14ac:dyDescent="0.2">
      <c r="H47" s="36"/>
    </row>
    <row r="48" spans="2:20" ht="15" customHeight="1" x14ac:dyDescent="0.2">
      <c r="H48" s="36"/>
    </row>
    <row r="49" spans="8:8" ht="15" customHeight="1" x14ac:dyDescent="0.2">
      <c r="H49" s="36"/>
    </row>
    <row r="50" spans="8:8" ht="15" customHeight="1" x14ac:dyDescent="0.2">
      <c r="H50" s="36"/>
    </row>
    <row r="51" spans="8:8" ht="15" customHeight="1" x14ac:dyDescent="0.2">
      <c r="H51" s="36"/>
    </row>
    <row r="52" spans="8:8" ht="15" customHeight="1" x14ac:dyDescent="0.2">
      <c r="H52" s="36"/>
    </row>
    <row r="53" spans="8:8" ht="15" customHeight="1" x14ac:dyDescent="0.2">
      <c r="H53" s="36"/>
    </row>
  </sheetData>
  <mergeCells count="1">
    <mergeCell ref="B2:C2"/>
  </mergeCells>
  <pageMargins left="0.59027777777777779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3"/>
  <sheetViews>
    <sheetView workbookViewId="0">
      <selection activeCell="A2" sqref="A2"/>
    </sheetView>
  </sheetViews>
  <sheetFormatPr defaultRowHeight="12" customHeight="1" x14ac:dyDescent="0.2"/>
  <cols>
    <col min="1" max="1" width="25" style="66" customWidth="1"/>
    <col min="2" max="5" width="8" style="67" customWidth="1"/>
    <col min="6" max="7" width="7.85546875" style="67" customWidth="1"/>
    <col min="8" max="8" width="8" style="67" customWidth="1"/>
    <col min="9" max="13" width="7.85546875" style="67" customWidth="1"/>
    <col min="14" max="14" width="8.42578125" style="67" customWidth="1"/>
    <col min="15" max="15" width="8.7109375" style="67" customWidth="1"/>
    <col min="16" max="16" width="9.140625" style="68"/>
    <col min="17" max="16384" width="9.140625" style="66"/>
  </cols>
  <sheetData>
    <row r="3" spans="1:15" s="66" customFormat="1" ht="12" customHeight="1" x14ac:dyDescent="0.2">
      <c r="A3" s="69" t="s">
        <v>4</v>
      </c>
      <c r="B3" s="70" t="s">
        <v>0</v>
      </c>
      <c r="C3" s="71" t="s">
        <v>91</v>
      </c>
      <c r="D3" s="71" t="s">
        <v>135</v>
      </c>
      <c r="E3" s="71" t="s">
        <v>175</v>
      </c>
      <c r="F3" s="71" t="s">
        <v>215</v>
      </c>
      <c r="G3" s="71" t="s">
        <v>255</v>
      </c>
      <c r="H3" s="71" t="s">
        <v>295</v>
      </c>
      <c r="I3" s="71" t="s">
        <v>335</v>
      </c>
      <c r="J3" s="71" t="s">
        <v>374</v>
      </c>
      <c r="K3" s="71" t="s">
        <v>414</v>
      </c>
      <c r="L3" s="71" t="s">
        <v>452</v>
      </c>
      <c r="M3" s="71" t="s">
        <v>491</v>
      </c>
      <c r="N3" s="71" t="s">
        <v>530</v>
      </c>
      <c r="O3" s="70" t="s">
        <v>571</v>
      </c>
    </row>
    <row r="4" spans="1:15" s="66" customFormat="1" ht="12" customHeight="1" x14ac:dyDescent="0.2">
      <c r="A4" s="72" t="str">
        <f>'LEG A'!F4</f>
        <v>CORITANIANS MEN</v>
      </c>
      <c r="B4" s="73">
        <f>'LEG A'!H4</f>
        <v>2.7638888888888893E-2</v>
      </c>
      <c r="C4" s="73">
        <f>'LEG B'!J4</f>
        <v>2.1759259259259249E-2</v>
      </c>
      <c r="D4" s="73">
        <f>'LEG C'!J4</f>
        <v>2.5578703703703722E-2</v>
      </c>
      <c r="E4" s="73">
        <f>'LEG D'!J4</f>
        <v>2.3831018518518501E-2</v>
      </c>
      <c r="F4" s="73">
        <f>'LEG E'!J4</f>
        <v>2.629629629629629E-2</v>
      </c>
      <c r="G4" s="73">
        <f>'LEG F'!J4</f>
        <v>3.4571759259259288E-2</v>
      </c>
      <c r="H4" s="73">
        <f>'LEG G'!J4</f>
        <v>2.9270833333333357E-2</v>
      </c>
      <c r="I4" s="73">
        <f>'LEG H'!J4</f>
        <v>2.7789351851851801E-2</v>
      </c>
      <c r="J4" s="73">
        <f>'LEG I'!J4</f>
        <v>2.4583333333333346E-2</v>
      </c>
      <c r="K4" s="73">
        <f>'LEG J'!J4</f>
        <v>3.3553240740740758E-2</v>
      </c>
      <c r="L4" s="73">
        <f>'LEG K'!J4</f>
        <v>3.3715277777777775E-2</v>
      </c>
      <c r="M4" s="73">
        <f>'LEG L'!J4</f>
        <v>2.9386574074074079E-2</v>
      </c>
      <c r="N4" s="73">
        <f>'LEG M'!J4</f>
        <v>3.3530092592592542E-2</v>
      </c>
      <c r="O4" s="73">
        <f>'LEG M'!K4</f>
        <v>0.3715046296296296</v>
      </c>
    </row>
    <row r="5" spans="1:15" s="66" customFormat="1" ht="12" customHeight="1" x14ac:dyDescent="0.2">
      <c r="A5" s="72" t="str">
        <f>'LEG A'!F5</f>
        <v>HUNCOTE LADIES</v>
      </c>
      <c r="B5" s="73">
        <f>'LEG A'!H5</f>
        <v>3.8379629629629632E-2</v>
      </c>
      <c r="C5" s="73">
        <f>'LEG B'!J5</f>
        <v>2.8553240740740733E-2</v>
      </c>
      <c r="D5" s="73">
        <f>'LEG C'!J5</f>
        <v>3.6377314814814848E-2</v>
      </c>
      <c r="E5" s="73">
        <f>'LEG D'!J5</f>
        <v>2.8298611111111135E-2</v>
      </c>
      <c r="F5" s="73">
        <f>'LEG E'!J5</f>
        <v>3.4282407407407386E-2</v>
      </c>
      <c r="G5" s="73">
        <f>'LEG F'!J5</f>
        <v>3.7175925925925973E-2</v>
      </c>
      <c r="H5" s="73">
        <f>'LEG G'!J5</f>
        <v>4.0636574074074033E-2</v>
      </c>
      <c r="I5" s="73">
        <f>'LEG H'!J5</f>
        <v>4.2048611111111106E-2</v>
      </c>
      <c r="J5" s="73">
        <f>'LEG I'!J5</f>
        <v>3.3668981481481453E-2</v>
      </c>
      <c r="K5" s="73">
        <f>'LEG J'!J5</f>
        <v>4.7430555555555587E-2</v>
      </c>
      <c r="L5" s="73">
        <f>'LEG K'!J5</f>
        <v>4.6724537037037106E-2</v>
      </c>
      <c r="M5" s="73">
        <f>'LEG L'!J5</f>
        <v>4.2777777777777748E-2</v>
      </c>
      <c r="N5" s="73">
        <f>'LEG M'!J5</f>
        <v>3.9085648148148078E-2</v>
      </c>
      <c r="O5" s="73">
        <f>'LEG M'!K5</f>
        <v>0.49543981481481486</v>
      </c>
    </row>
    <row r="6" spans="1:15" s="66" customFormat="1" ht="12" customHeight="1" x14ac:dyDescent="0.2">
      <c r="A6" s="72" t="str">
        <f>'LEG A'!F6</f>
        <v>CHARNWOOD MIXED</v>
      </c>
      <c r="B6" s="73">
        <f>'LEG A'!H6</f>
        <v>2.9456018518518517E-2</v>
      </c>
      <c r="C6" s="73">
        <f>'LEG B'!J6</f>
        <v>2.8749999999999994E-2</v>
      </c>
      <c r="D6" s="73">
        <f>'LEG C'!J6</f>
        <v>2.807870370370371E-2</v>
      </c>
      <c r="E6" s="73">
        <f>'LEG D'!J6</f>
        <v>2.6087962962962993E-2</v>
      </c>
      <c r="F6" s="73">
        <f>'LEG E'!J6</f>
        <v>3.4259259259259225E-2</v>
      </c>
      <c r="G6" s="73">
        <f>'LEG F'!J6</f>
        <v>3.5486111111111163E-2</v>
      </c>
      <c r="H6" s="73">
        <f>'LEG G'!J6</f>
        <v>2.994212962962961E-2</v>
      </c>
      <c r="I6" s="73">
        <f>'LEG H'!J6</f>
        <v>2.8900462962962947E-2</v>
      </c>
      <c r="J6" s="73">
        <f>'LEG I'!J6</f>
        <v>2.2847222222222213E-2</v>
      </c>
      <c r="K6" s="73">
        <f>'LEG J'!J6</f>
        <v>3.3067129629629655E-2</v>
      </c>
      <c r="L6" s="73">
        <f>'LEG K'!J6</f>
        <v>3.4386574074074083E-2</v>
      </c>
      <c r="M6" s="73">
        <f>'LEG L'!J6</f>
        <v>3.3229166666666643E-2</v>
      </c>
      <c r="N6" s="73">
        <f>'LEG M'!J6</f>
        <v>3.1666666666666732E-2</v>
      </c>
      <c r="O6" s="73">
        <f>'LEG M'!K6</f>
        <v>0.39615740740740746</v>
      </c>
    </row>
    <row r="7" spans="1:15" s="66" customFormat="1" ht="12" customHeight="1" x14ac:dyDescent="0.2">
      <c r="A7" s="72" t="str">
        <f>'LEG A'!F7</f>
        <v>ROADHOGGS MEN</v>
      </c>
      <c r="B7" s="73">
        <f>'LEG A'!H7</f>
        <v>3.5439814814814813E-2</v>
      </c>
      <c r="C7" s="73">
        <f>'LEG B'!J7</f>
        <v>2.6527777777777782E-2</v>
      </c>
      <c r="D7" s="73">
        <f>'LEG C'!J7</f>
        <v>5.4571759259259299E-2</v>
      </c>
      <c r="E7" s="73">
        <f>'LEG D'!J7</f>
        <v>2.6145833333333326E-2</v>
      </c>
      <c r="F7" s="73">
        <f>'LEG E'!J7</f>
        <v>3.0891203703703699E-2</v>
      </c>
      <c r="G7" s="73">
        <f>'LEG F'!J7</f>
        <v>3.5208333333333397E-2</v>
      </c>
      <c r="H7" s="73">
        <f>'LEG G'!J7</f>
        <v>3.545138888888888E-2</v>
      </c>
      <c r="I7" s="73">
        <f>'LEG H'!J7</f>
        <v>2.9016203703703669E-2</v>
      </c>
      <c r="J7" s="73">
        <f>'LEG I'!J7</f>
        <v>3.0729166666666724E-2</v>
      </c>
      <c r="K7" s="73">
        <f>'LEG J'!J7</f>
        <v>3.9733796296296309E-2</v>
      </c>
      <c r="L7" s="73">
        <f>'LEG K'!J7</f>
        <v>3.6388888888888971E-2</v>
      </c>
      <c r="M7" s="73">
        <f>'LEG L'!J7</f>
        <v>3.4039351851851807E-2</v>
      </c>
      <c r="N7" s="73">
        <f>'LEG M'!J7</f>
        <v>3.5636574074074112E-2</v>
      </c>
      <c r="O7" s="73">
        <f>'LEG M'!K7</f>
        <v>0.44978009259259283</v>
      </c>
    </row>
    <row r="8" spans="1:15" s="66" customFormat="1" ht="12" customHeight="1" x14ac:dyDescent="0.2">
      <c r="A8" s="72" t="str">
        <f>'LEG A'!F8</f>
        <v>L'BORO UNI MIXED</v>
      </c>
      <c r="B8" s="73">
        <f>'LEG A'!H8</f>
        <v>3.5509259259259261E-2</v>
      </c>
      <c r="C8" s="73">
        <f>'LEG B'!J8</f>
        <v>3.0173611111111102E-2</v>
      </c>
      <c r="D8" s="73">
        <f>'LEG C'!J8</f>
        <v>2.8935185185185217E-2</v>
      </c>
      <c r="E8" s="73">
        <f>'LEG D'!J8</f>
        <v>3.5949074074074078E-2</v>
      </c>
      <c r="F8" s="73">
        <f>'LEG E'!J8</f>
        <v>3.5138888888888886E-2</v>
      </c>
      <c r="G8" s="73">
        <f>'LEG F'!J8</f>
        <v>4.028935185185184E-2</v>
      </c>
      <c r="H8" s="73">
        <f>'LEG G'!J8</f>
        <v>3.7013888888888902E-2</v>
      </c>
      <c r="I8" s="73">
        <f>'LEG H'!J8</f>
        <v>3.6307870370370365E-2</v>
      </c>
      <c r="J8" s="73">
        <f>'LEG I'!J8</f>
        <v>3.2199074074074102E-2</v>
      </c>
      <c r="K8" s="73">
        <f>'LEG J'!J8</f>
        <v>3.1689814814814865E-2</v>
      </c>
      <c r="L8" s="73">
        <f>'LEG K'!J8</f>
        <v>3.6562499999999998E-2</v>
      </c>
      <c r="M8" s="73">
        <f>'LEG L'!J8</f>
        <v>3.5752314814814889E-2</v>
      </c>
      <c r="N8" s="73">
        <f>'LEG M'!J8</f>
        <v>3.7581018518518361E-2</v>
      </c>
      <c r="O8" s="73">
        <f>'LEG M'!K8</f>
        <v>0.45310185185185181</v>
      </c>
    </row>
    <row r="9" spans="1:15" s="66" customFormat="1" ht="12" customHeight="1" x14ac:dyDescent="0.2">
      <c r="A9" s="72" t="str">
        <f>'LEG A'!F9</f>
        <v>HUNCOTE MENS A</v>
      </c>
      <c r="B9" s="73">
        <f>'LEG A'!H9</f>
        <v>3.1377314814814809E-2</v>
      </c>
      <c r="C9" s="73">
        <f>'LEG B'!J9</f>
        <v>2.6701388888888906E-2</v>
      </c>
      <c r="D9" s="73">
        <f>'LEG C'!J9</f>
        <v>2.8078703703703689E-2</v>
      </c>
      <c r="E9" s="73">
        <f>'LEG D'!J9</f>
        <v>2.4386574074074088E-2</v>
      </c>
      <c r="F9" s="73">
        <f>'LEG E'!J9</f>
        <v>2.5335648148148163E-2</v>
      </c>
      <c r="G9" s="73">
        <f>'LEG F'!J9</f>
        <v>3.5937499999999956E-2</v>
      </c>
      <c r="H9" s="73">
        <f>'LEG G'!J9</f>
        <v>2.9976851851851893E-2</v>
      </c>
      <c r="I9" s="73">
        <f>'LEG H'!J9</f>
        <v>2.9872685185185183E-2</v>
      </c>
      <c r="J9" s="73">
        <f>'LEG I'!J9</f>
        <v>2.7650462962963029E-2</v>
      </c>
      <c r="K9" s="73">
        <f>'LEG J'!J9</f>
        <v>3.535879629629618E-2</v>
      </c>
      <c r="L9" s="73">
        <f>'LEG K'!J9</f>
        <v>3.5543981481481579E-2</v>
      </c>
      <c r="M9" s="73">
        <f>'LEG L'!J9</f>
        <v>3.1979166666666614E-2</v>
      </c>
      <c r="N9" s="73">
        <f>'LEG M'!J9</f>
        <v>3.240740740740744E-2</v>
      </c>
      <c r="O9" s="73">
        <f>'LEG M'!K9</f>
        <v>0.39460648148148153</v>
      </c>
    </row>
    <row r="10" spans="1:15" s="66" customFormat="1" ht="12" customHeight="1" x14ac:dyDescent="0.2">
      <c r="A10" s="72" t="str">
        <f>'LEG A'!F10</f>
        <v>HUNCOTE MENS B</v>
      </c>
      <c r="B10" s="73">
        <f>'LEG A'!H10</f>
        <v>3.6967592592592594E-2</v>
      </c>
      <c r="C10" s="73">
        <f>'LEG B'!J10</f>
        <v>3.0127314814814815E-2</v>
      </c>
      <c r="D10" s="73">
        <f>'LEG C'!J10</f>
        <v>3.3715277777777775E-2</v>
      </c>
      <c r="E10" s="73">
        <f>'LEG D'!J10</f>
        <v>2.8726851851851851E-2</v>
      </c>
      <c r="F10" s="73">
        <f>'LEG E'!J10</f>
        <v>3.1238425925925947E-2</v>
      </c>
      <c r="G10" s="73">
        <f>'LEG F'!J10</f>
        <v>3.8333333333333386E-2</v>
      </c>
      <c r="H10" s="73">
        <f>'LEG G'!J10</f>
        <v>3.4189814814814756E-2</v>
      </c>
      <c r="I10" s="73">
        <f>'LEG H'!J10</f>
        <v>3.5451388888888907E-2</v>
      </c>
      <c r="J10" s="73">
        <f>'LEG I'!J10</f>
        <v>2.7604166666666652E-2</v>
      </c>
      <c r="K10" s="73">
        <f>'LEG J'!J10</f>
        <v>4.188657407407409E-2</v>
      </c>
      <c r="L10" s="73">
        <f>'LEG K'!J10</f>
        <v>3.8831018518518556E-2</v>
      </c>
      <c r="M10" s="73">
        <f>'LEG L'!J10</f>
        <v>3.4143518518518545E-2</v>
      </c>
      <c r="N10" s="73">
        <f>'LEG M'!J10</f>
        <v>3.6493055555555598E-2</v>
      </c>
      <c r="O10" s="73">
        <f>'LEG M'!K10</f>
        <v>0.44770833333333349</v>
      </c>
    </row>
    <row r="11" spans="1:15" s="66" customFormat="1" ht="12" customHeight="1" x14ac:dyDescent="0.2">
      <c r="A11" s="72" t="str">
        <f>'LEG A'!F11</f>
        <v>LEIC TRI MIXED A</v>
      </c>
      <c r="B11" s="73">
        <f>'LEG A'!H11</f>
        <v>2.7800925925925927E-2</v>
      </c>
      <c r="C11" s="73">
        <f>'LEG B'!J11</f>
        <v>2.7974537037037044E-2</v>
      </c>
      <c r="D11" s="73">
        <f>'LEG C'!J11</f>
        <v>2.8287037037037027E-2</v>
      </c>
      <c r="E11" s="73">
        <f>'LEG D'!J11</f>
        <v>2.3726851851851874E-2</v>
      </c>
      <c r="F11" s="73">
        <f>'LEG E'!J11</f>
        <v>2.6493055555555534E-2</v>
      </c>
      <c r="G11" s="73">
        <f>'LEG F'!J11</f>
        <v>3.6689814814814814E-2</v>
      </c>
      <c r="H11" s="73">
        <f>'LEG G'!J11</f>
        <v>3.1967592592592603E-2</v>
      </c>
      <c r="I11" s="73">
        <f>'LEG H'!J11</f>
        <v>3.3854166666666685E-2</v>
      </c>
      <c r="J11" s="73">
        <f>'LEG I'!J11</f>
        <v>2.7789351851851829E-2</v>
      </c>
      <c r="K11" s="73">
        <f>'LEG J'!J11</f>
        <v>3.6412037037037104E-2</v>
      </c>
      <c r="L11" s="73">
        <f>'LEG K'!J11</f>
        <v>3.7627314814814794E-2</v>
      </c>
      <c r="M11" s="73">
        <f>'LEG L'!J11</f>
        <v>2.9479166666666667E-2</v>
      </c>
      <c r="N11" s="73">
        <f>'LEG M'!J11</f>
        <v>3.0405092592592609E-2</v>
      </c>
      <c r="O11" s="73">
        <f>'LEG M'!K11</f>
        <v>0.39850694444444451</v>
      </c>
    </row>
    <row r="12" spans="1:15" s="66" customFormat="1" ht="12" customHeight="1" x14ac:dyDescent="0.2">
      <c r="A12" s="72" t="str">
        <f>'LEG A'!F12</f>
        <v>LEIC TRI MIXED B</v>
      </c>
      <c r="B12" s="73">
        <f>'LEG A'!H12</f>
        <v>3.4212962962962966E-2</v>
      </c>
      <c r="C12" s="73">
        <f>'LEG B'!J12</f>
        <v>3.6620370370370366E-2</v>
      </c>
      <c r="D12" s="73">
        <f>'LEG C'!J12</f>
        <v>3.2800925925925914E-2</v>
      </c>
      <c r="E12" s="73">
        <f>'LEG D'!J12</f>
        <v>2.7233796296296298E-2</v>
      </c>
      <c r="F12" s="73">
        <f>'LEG E'!J12</f>
        <v>2.8495370370370365E-2</v>
      </c>
      <c r="G12" s="73">
        <f>'LEG F'!J12</f>
        <v>6.3159722222222242E-2</v>
      </c>
      <c r="H12" s="73">
        <f>'LEG G'!J12</f>
        <v>5.248842592592598E-2</v>
      </c>
      <c r="I12" s="73">
        <f>'LEG H'!J12</f>
        <v>3.1180555555555545E-2</v>
      </c>
      <c r="J12" s="73">
        <f>'LEG I'!J12</f>
        <v>2.8402777777777749E-2</v>
      </c>
      <c r="K12" s="73">
        <f>'LEG J'!J12</f>
        <v>4.8148148148148162E-2</v>
      </c>
      <c r="L12" s="73">
        <f>'LEG K'!J12</f>
        <v>4.9421296296296324E-2</v>
      </c>
      <c r="M12" s="73">
        <f>'LEG L'!J12</f>
        <v>3.4363425925925895E-2</v>
      </c>
      <c r="N12" s="73">
        <f>'LEG M'!J12</f>
        <v>4.0254629629629612E-2</v>
      </c>
      <c r="O12" s="73">
        <f>'LEG M'!K12</f>
        <v>0.50678240740740743</v>
      </c>
    </row>
    <row r="13" spans="1:15" s="66" customFormat="1" ht="12" customHeight="1" x14ac:dyDescent="0.2">
      <c r="A13" s="72" t="str">
        <f>'LEG A'!F13</f>
        <v>WEST END MIXED A</v>
      </c>
      <c r="B13" s="73">
        <f>'LEG A'!H13</f>
        <v>3.3229166666666664E-2</v>
      </c>
      <c r="C13" s="73">
        <f>'LEG B'!J13</f>
        <v>3.0486111111111124E-2</v>
      </c>
      <c r="D13" s="73">
        <f>'LEG C'!J13</f>
        <v>3.2291666666666663E-2</v>
      </c>
      <c r="E13" s="73">
        <f>'LEG D'!J13</f>
        <v>2.8032407407407409E-2</v>
      </c>
      <c r="F13" s="73">
        <f>'LEG E'!J13</f>
        <v>2.9236111111111115E-2</v>
      </c>
      <c r="G13" s="73">
        <f>'LEG F'!J13</f>
        <v>4.2418981481481488E-2</v>
      </c>
      <c r="H13" s="73">
        <f>'LEG G'!J13</f>
        <v>3.6886574074074086E-2</v>
      </c>
      <c r="I13" s="73">
        <f>'LEG H'!J13</f>
        <v>3.1354166666666683E-2</v>
      </c>
      <c r="J13" s="73">
        <f>'LEG I'!J13</f>
        <v>2.803240740740745E-2</v>
      </c>
      <c r="K13" s="73">
        <f>'LEG J'!J13</f>
        <v>3.9016203703703622E-2</v>
      </c>
      <c r="L13" s="73">
        <f>'LEG K'!J13</f>
        <v>4.2673611111111176E-2</v>
      </c>
      <c r="M13" s="73">
        <f>'LEG L'!J13</f>
        <v>3.3263888888888926E-2</v>
      </c>
      <c r="N13" s="73">
        <f>'LEG M'!J13</f>
        <v>3.2407407407407274E-2</v>
      </c>
      <c r="O13" s="73">
        <f>'LEG M'!K13</f>
        <v>0.43932870370370364</v>
      </c>
    </row>
    <row r="14" spans="1:15" s="66" customFormat="1" ht="12" customHeight="1" x14ac:dyDescent="0.2">
      <c r="A14" s="72" t="str">
        <f>'LEG A'!F14</f>
        <v>WEST END MIXED B</v>
      </c>
      <c r="B14" s="73">
        <f>'LEG A'!H14</f>
        <v>3.6087962962962968E-2</v>
      </c>
      <c r="C14" s="73">
        <f>'LEG B'!J14</f>
        <v>3.2187499999999987E-2</v>
      </c>
      <c r="D14" s="73">
        <f>'LEG C'!J14</f>
        <v>3.2083333333333339E-2</v>
      </c>
      <c r="E14" s="73">
        <f>'LEG D'!J14</f>
        <v>3.1851851851851853E-2</v>
      </c>
      <c r="F14" s="73">
        <f>'LEG E'!J14</f>
        <v>3.1643518518518515E-2</v>
      </c>
      <c r="G14" s="73">
        <f>'LEG F'!J14</f>
        <v>6.5324074074074118E-2</v>
      </c>
      <c r="H14" s="73">
        <f>'LEG G'!J14</f>
        <v>4.9826388888888851E-2</v>
      </c>
      <c r="I14" s="73">
        <f>'LEG H'!J14</f>
        <v>4.3090277777777769E-2</v>
      </c>
      <c r="J14" s="73">
        <f>'LEG I'!J14</f>
        <v>3.8518518518518507E-2</v>
      </c>
      <c r="K14" s="73">
        <f>'LEG J'!J14</f>
        <v>5.5069444444444504E-2</v>
      </c>
      <c r="L14" s="73">
        <f>'LEG K'!J14</f>
        <v>4.2013888888888962E-2</v>
      </c>
      <c r="M14" s="73">
        <f>'LEG L'!J14</f>
        <v>4.0381944444444373E-2</v>
      </c>
      <c r="N14" s="73">
        <f>'LEG M'!J14</f>
        <v>3.8726851851851873E-2</v>
      </c>
      <c r="O14" s="73">
        <f>'LEG M'!K14</f>
        <v>0.53680555555555565</v>
      </c>
    </row>
    <row r="15" spans="1:15" s="66" customFormat="1" ht="12" customHeight="1" x14ac:dyDescent="0.2">
      <c r="A15" s="72" t="str">
        <f>'LEG A'!F15</f>
        <v>WEST END MIXED C</v>
      </c>
      <c r="B15" s="73">
        <f>'LEG A'!H15</f>
        <v>3.9930555555555566E-2</v>
      </c>
      <c r="C15" s="73">
        <f>'LEG B'!J15</f>
        <v>3.3321759259259245E-2</v>
      </c>
      <c r="D15" s="73">
        <f>'LEG C'!J15</f>
        <v>3.1157407407407411E-2</v>
      </c>
      <c r="E15" s="73">
        <f>'LEG D'!J15</f>
        <v>3.2025462962962964E-2</v>
      </c>
      <c r="F15" s="73">
        <f>'LEG E'!J15</f>
        <v>3.6145833333333321E-2</v>
      </c>
      <c r="G15" s="73">
        <f>'LEG F'!J15</f>
        <v>5.1006944444444535E-2</v>
      </c>
      <c r="H15" s="73">
        <f>'LEG G'!J15</f>
        <v>3.4421296296296228E-2</v>
      </c>
      <c r="I15" s="73">
        <f>'LEG H'!J15</f>
        <v>4.6215277777777758E-2</v>
      </c>
      <c r="J15" s="73">
        <f>'LEG I'!J15</f>
        <v>3.6655092592592586E-2</v>
      </c>
      <c r="K15" s="73">
        <f>'LEG J'!J15</f>
        <v>5.7662037037037095E-2</v>
      </c>
      <c r="L15" s="73">
        <f>'LEG K'!J15</f>
        <v>4.5810185185185204E-2</v>
      </c>
      <c r="M15" s="73">
        <f>'LEG L'!J15</f>
        <v>3.8275462962962914E-2</v>
      </c>
      <c r="N15" s="73">
        <f>'LEG M'!J15</f>
        <v>4.5173611111111123E-2</v>
      </c>
      <c r="O15" s="73">
        <f>'LEG M'!K15</f>
        <v>0.52780092592592598</v>
      </c>
    </row>
    <row r="16" spans="1:15" s="66" customFormat="1" ht="12" customHeight="1" x14ac:dyDescent="0.2">
      <c r="A16" s="72" t="str">
        <f>'LEG A'!F16</f>
        <v>HINCKLEY MEN</v>
      </c>
      <c r="B16" s="73">
        <f>'LEG A'!H16</f>
        <v>3.0162037037037032E-2</v>
      </c>
      <c r="C16" s="73">
        <f>'LEG B'!J16</f>
        <v>2.3946759259259268E-2</v>
      </c>
      <c r="D16" s="73">
        <f>'LEG C'!J16</f>
        <v>2.7106481481481474E-2</v>
      </c>
      <c r="E16" s="73">
        <f>'LEG D'!J16</f>
        <v>2.4571759259259279E-2</v>
      </c>
      <c r="F16" s="73">
        <f>'LEG E'!J16</f>
        <v>2.7754629629629643E-2</v>
      </c>
      <c r="G16" s="73">
        <f>'LEG F'!J16</f>
        <v>3.4849537037037026E-2</v>
      </c>
      <c r="H16" s="73">
        <f>'LEG G'!J16</f>
        <v>2.9687499999999978E-2</v>
      </c>
      <c r="I16" s="73">
        <f>'LEG H'!J16</f>
        <v>3.0532407407407397E-2</v>
      </c>
      <c r="J16" s="73">
        <f>'LEG I'!J16</f>
        <v>2.3113425925926023E-2</v>
      </c>
      <c r="K16" s="73">
        <f>'LEG J'!J16</f>
        <v>3.5266203703703702E-2</v>
      </c>
      <c r="L16" s="73">
        <f>'LEG K'!J16</f>
        <v>3.2719907407407323E-2</v>
      </c>
      <c r="M16" s="73">
        <f>'LEG L'!J16</f>
        <v>3.2708333333333339E-2</v>
      </c>
      <c r="N16" s="73">
        <f>'LEG M'!J16</f>
        <v>2.8831018518518547E-2</v>
      </c>
      <c r="O16" s="73">
        <f>'LEG M'!K16</f>
        <v>0.38125000000000003</v>
      </c>
    </row>
    <row r="17" spans="1:15" s="66" customFormat="1" ht="12" customHeight="1" x14ac:dyDescent="0.2">
      <c r="A17" s="72" t="str">
        <f>'LEG A'!F17</f>
        <v>HINCKLEY LADIES</v>
      </c>
      <c r="B17" s="73">
        <f>'LEG A'!H17</f>
        <v>4.2430555555555555E-2</v>
      </c>
      <c r="C17" s="73">
        <f>'LEG B'!J17</f>
        <v>3.1192129629629625E-2</v>
      </c>
      <c r="D17" s="73">
        <f>'LEG C'!J17</f>
        <v>3.3414351851851862E-2</v>
      </c>
      <c r="E17" s="73">
        <f>'LEG D'!J17</f>
        <v>3.0798611111111124E-2</v>
      </c>
      <c r="F17" s="73">
        <f>'LEG E'!J17</f>
        <v>3.1805555555555559E-2</v>
      </c>
      <c r="G17" s="73">
        <f>'LEG F'!J17</f>
        <v>4.8263888888888939E-2</v>
      </c>
      <c r="H17" s="73">
        <f>'LEG G'!J17</f>
        <v>4.1574074074074041E-2</v>
      </c>
      <c r="I17" s="73">
        <f>'LEG H'!J17</f>
        <v>3.9490740740740743E-2</v>
      </c>
      <c r="J17" s="73">
        <f>'LEG I'!J17</f>
        <v>3.0347222222222192E-2</v>
      </c>
      <c r="K17" s="73">
        <f>'LEG J'!J17</f>
        <v>4.3518518518518567E-2</v>
      </c>
      <c r="L17" s="73">
        <f>'LEG K'!J17</f>
        <v>6.1828703703703691E-2</v>
      </c>
      <c r="M17" s="73">
        <f>'LEG L'!J17</f>
        <v>4.1886574074074034E-2</v>
      </c>
      <c r="N17" s="73">
        <f>'LEG M'!J17</f>
        <v>3.8715277777777779E-2</v>
      </c>
      <c r="O17" s="73">
        <f>'LEG M'!K17</f>
        <v>0.51526620370370368</v>
      </c>
    </row>
    <row r="18" spans="1:15" s="66" customFormat="1" ht="12" customHeight="1" x14ac:dyDescent="0.2">
      <c r="A18" s="72" t="str">
        <f>'LEG A'!F18</f>
        <v>HINCKLEY MIXED</v>
      </c>
      <c r="B18" s="73">
        <f>'LEG A'!H18</f>
        <v>3.7094907407407403E-2</v>
      </c>
      <c r="C18" s="73">
        <f>'LEG B'!J18</f>
        <v>2.9560185185185196E-2</v>
      </c>
      <c r="D18" s="73">
        <f>'LEG C'!J18</f>
        <v>3.8738425925925926E-2</v>
      </c>
      <c r="E18" s="73">
        <f>'LEG D'!J18</f>
        <v>3.3402777777777781E-2</v>
      </c>
      <c r="F18" s="73">
        <f>'LEG E'!J18</f>
        <v>3.6504629629629637E-2</v>
      </c>
      <c r="G18" s="73">
        <f>'LEG F'!J18</f>
        <v>4.6099537037037036E-2</v>
      </c>
      <c r="H18" s="73">
        <f>'LEG G'!J18</f>
        <v>5.118055555555559E-2</v>
      </c>
      <c r="I18" s="73">
        <f>'LEG H'!J18</f>
        <v>4.618055555555553E-2</v>
      </c>
      <c r="J18" s="73">
        <f>'LEG I'!J18</f>
        <v>3.1273148148148189E-2</v>
      </c>
      <c r="K18" s="73">
        <f>'LEG J'!J18</f>
        <v>3.6932870370370352E-2</v>
      </c>
      <c r="L18" s="73">
        <f>'LEG K'!J18</f>
        <v>6.2511574074074094E-2</v>
      </c>
      <c r="M18" s="73">
        <f>'LEG L'!J18</f>
        <v>3.7557870370370283E-2</v>
      </c>
      <c r="N18" s="73">
        <f>'LEG M'!J18</f>
        <v>3.8321759259259403E-2</v>
      </c>
      <c r="O18" s="73">
        <f>'LEG M'!K18</f>
        <v>0.52535879629629645</v>
      </c>
    </row>
    <row r="19" spans="1:15" s="66" customFormat="1" ht="12" customHeight="1" x14ac:dyDescent="0.2">
      <c r="A19" s="72" t="str">
        <f>'LEG A'!F19</f>
        <v>WREAKE MENS A</v>
      </c>
      <c r="B19" s="73">
        <f>'LEG A'!H19</f>
        <v>3.0914351851851853E-2</v>
      </c>
      <c r="C19" s="73">
        <f>'LEG B'!J19</f>
        <v>2.6539351851851849E-2</v>
      </c>
      <c r="D19" s="73">
        <f>'LEG C'!J19</f>
        <v>2.8310185185185174E-2</v>
      </c>
      <c r="E19" s="73">
        <f>'LEG D'!J19</f>
        <v>2.5902777777777775E-2</v>
      </c>
      <c r="F19" s="73">
        <f>'LEG E'!J19</f>
        <v>2.6736111111111169E-2</v>
      </c>
      <c r="G19" s="73">
        <f>'LEG F'!J19</f>
        <v>3.6793981481481441E-2</v>
      </c>
      <c r="H19" s="73">
        <f>'LEG G'!J19</f>
        <v>3.2708333333333339E-2</v>
      </c>
      <c r="I19" s="73">
        <f>'LEG H'!J19</f>
        <v>3.0555555555555586E-2</v>
      </c>
      <c r="J19" s="73">
        <f>'LEG I'!J19</f>
        <v>2.6087962962962979E-2</v>
      </c>
      <c r="K19" s="73">
        <f>'LEG J'!J19</f>
        <v>3.5891203703703634E-2</v>
      </c>
      <c r="L19" s="73">
        <f>'LEG K'!J19</f>
        <v>3.9907407407407391E-2</v>
      </c>
      <c r="M19" s="73">
        <f>'LEG L'!J19</f>
        <v>3.5243055555555625E-2</v>
      </c>
      <c r="N19" s="73">
        <f>'LEG M'!J19</f>
        <v>3.1527777777777821E-2</v>
      </c>
      <c r="O19" s="73">
        <f>'LEG M'!K19</f>
        <v>0.40711805555555564</v>
      </c>
    </row>
    <row r="20" spans="1:15" s="66" customFormat="1" ht="12" customHeight="1" x14ac:dyDescent="0.2">
      <c r="A20" s="72" t="str">
        <f>'LEG A'!F20</f>
        <v>WREAKE MENS B</v>
      </c>
      <c r="B20" s="73">
        <f>'LEG A'!H20</f>
        <v>3.7812500000000006E-2</v>
      </c>
      <c r="C20" s="73">
        <f>'LEG B'!J20</f>
        <v>2.9444444444444447E-2</v>
      </c>
      <c r="D20" s="73">
        <f>'LEG C'!J20</f>
        <v>3.3229166666666671E-2</v>
      </c>
      <c r="E20" s="73">
        <f>'LEG D'!J20</f>
        <v>2.692129629629629E-2</v>
      </c>
      <c r="F20" s="73">
        <f>'LEG E'!J20</f>
        <v>3.0092592592592601E-2</v>
      </c>
      <c r="G20" s="73">
        <f>'LEG F'!J20</f>
        <v>4.1956018518518517E-2</v>
      </c>
      <c r="H20" s="73">
        <f>'LEG G'!J20</f>
        <v>3.6979166666666674E-2</v>
      </c>
      <c r="I20" s="73">
        <f>'LEG H'!J20</f>
        <v>3.8761574074074046E-2</v>
      </c>
      <c r="J20" s="73">
        <f>'LEG I'!J20</f>
        <v>3.5682870370370406E-2</v>
      </c>
      <c r="K20" s="73">
        <f>'LEG J'!J20</f>
        <v>4.0300925925925934E-2</v>
      </c>
      <c r="L20" s="73">
        <f>'LEG K'!J20</f>
        <v>3.5902777777777783E-2</v>
      </c>
      <c r="M20" s="73">
        <f>'LEG L'!J20</f>
        <v>3.6655092592592586E-2</v>
      </c>
      <c r="N20" s="73">
        <f>'LEG M'!J20</f>
        <v>3.5856481481481517E-2</v>
      </c>
      <c r="O20" s="73">
        <f>'LEG M'!K20</f>
        <v>0.45959490740740749</v>
      </c>
    </row>
    <row r="21" spans="1:15" s="66" customFormat="1" ht="12" customHeight="1" x14ac:dyDescent="0.2">
      <c r="A21" s="72" t="str">
        <f>'LEG A'!F21</f>
        <v>WREAKE LADIES A</v>
      </c>
      <c r="B21" s="73">
        <f>'LEG A'!H21</f>
        <v>4.1250000000000002E-2</v>
      </c>
      <c r="C21" s="73">
        <f>'LEG B'!J21</f>
        <v>3.2199074074074067E-2</v>
      </c>
      <c r="D21" s="73">
        <f>'LEG C'!J21</f>
        <v>3.4201388888888892E-2</v>
      </c>
      <c r="E21" s="73">
        <f>'LEG D'!J21</f>
        <v>3.0983796296296287E-2</v>
      </c>
      <c r="F21" s="73">
        <f>'LEG E'!J21</f>
        <v>3.4537037037037047E-2</v>
      </c>
      <c r="G21" s="73">
        <f>'LEG F'!J21</f>
        <v>4.1122685185185193E-2</v>
      </c>
      <c r="H21" s="73">
        <f>'LEG G'!J21</f>
        <v>4.5370370370370366E-2</v>
      </c>
      <c r="I21" s="73">
        <f>'LEG H'!J21</f>
        <v>5.16898148148148E-2</v>
      </c>
      <c r="J21" s="73">
        <f>'LEG I'!J21</f>
        <v>3.8553240740740735E-2</v>
      </c>
      <c r="K21" s="73">
        <f>'LEG J'!J21</f>
        <v>4.5451388888888944E-2</v>
      </c>
      <c r="L21" s="73">
        <f>'LEG K'!J21</f>
        <v>5.4456018518518556E-2</v>
      </c>
      <c r="M21" s="73">
        <f>'LEG L'!J21</f>
        <v>3.9756944444444275E-2</v>
      </c>
      <c r="N21" s="73">
        <f>'LEG M'!J21</f>
        <v>4.109953703703717E-2</v>
      </c>
      <c r="O21" s="73">
        <f>'LEG M'!K21</f>
        <v>0.53067129629629639</v>
      </c>
    </row>
    <row r="22" spans="1:15" s="66" customFormat="1" ht="12" customHeight="1" x14ac:dyDescent="0.2">
      <c r="A22" s="72" t="str">
        <f>'LEG A'!F22</f>
        <v>WREAKE LADIES B</v>
      </c>
      <c r="B22" s="73">
        <f>'LEG A'!H22</f>
        <v>4.2870370370370371E-2</v>
      </c>
      <c r="C22" s="73">
        <f>'LEG B'!J22</f>
        <v>3.4641203703703695E-2</v>
      </c>
      <c r="D22" s="73">
        <f>'LEG C'!J22</f>
        <v>4.6724537037037037E-2</v>
      </c>
      <c r="E22" s="73">
        <f>'LEG D'!J22</f>
        <v>3.4155092592592584E-2</v>
      </c>
      <c r="F22" s="73">
        <f>'LEG E'!J22</f>
        <v>4.6238425925925919E-2</v>
      </c>
      <c r="G22" s="73">
        <f>'LEG F'!J22</f>
        <v>4.5277777777777778E-2</v>
      </c>
      <c r="H22" s="73">
        <f>'LEG G'!J22</f>
        <v>5.2372685185185175E-2</v>
      </c>
      <c r="I22" s="73">
        <f>'LEG H'!J22</f>
        <v>5.1678240740740761E-2</v>
      </c>
      <c r="J22" s="73">
        <f>'LEG I'!J22</f>
        <v>3.4618055555555582E-2</v>
      </c>
      <c r="K22" s="73">
        <f>'LEG J'!J22</f>
        <v>5.4386574074074046E-2</v>
      </c>
      <c r="L22" s="73">
        <f>'LEG K'!J22</f>
        <v>5.3935185185185197E-2</v>
      </c>
      <c r="M22" s="73">
        <f>'LEG L'!J22</f>
        <v>4.7199074074073977E-2</v>
      </c>
      <c r="N22" s="73">
        <f>'LEG M'!J22</f>
        <v>4.1284722222222237E-2</v>
      </c>
      <c r="O22" s="73">
        <f>'LEG M'!K22</f>
        <v>0.58538194444444447</v>
      </c>
    </row>
    <row r="23" spans="1:15" s="66" customFormat="1" ht="12" customHeight="1" x14ac:dyDescent="0.2">
      <c r="A23" s="72" t="str">
        <f>'LEG A'!F23</f>
        <v>LEICESTER TRI MEN</v>
      </c>
      <c r="B23" s="73">
        <f>'LEG A'!H23</f>
        <v>3.7673611111111109E-2</v>
      </c>
      <c r="C23" s="73">
        <f>'LEG B'!J23</f>
        <v>3.0289351851851852E-2</v>
      </c>
      <c r="D23" s="73">
        <f>'LEG C'!J23</f>
        <v>3.2361111111111132E-2</v>
      </c>
      <c r="E23" s="73">
        <f>'LEG D'!J23</f>
        <v>3.0763888888888882E-2</v>
      </c>
      <c r="F23" s="73">
        <f>'LEG E'!J23</f>
        <v>3.3888888888888899E-2</v>
      </c>
      <c r="G23" s="73">
        <f>'LEG F'!J23</f>
        <v>4.2314814814814805E-2</v>
      </c>
      <c r="H23" s="73">
        <f>'LEG G'!J23</f>
        <v>3.4513888888888872E-2</v>
      </c>
      <c r="I23" s="73">
        <f>'LEG H'!J23</f>
        <v>4.0821759259259238E-2</v>
      </c>
      <c r="J23" s="73">
        <f>'LEG I'!J23</f>
        <v>3.5150462962963008E-2</v>
      </c>
      <c r="K23" s="73">
        <f>'LEG J'!J23</f>
        <v>3.5300925925925875E-2</v>
      </c>
      <c r="L23" s="73">
        <f>'LEG K'!J23</f>
        <v>3.8113425925925926E-2</v>
      </c>
      <c r="M23" s="73">
        <f>'LEG L'!J23</f>
        <v>4.3854166666666694E-2</v>
      </c>
      <c r="N23" s="73">
        <f>'LEG M'!J23</f>
        <v>6.8819444444444489E-2</v>
      </c>
      <c r="O23" s="73">
        <f>'LEG M'!K23</f>
        <v>0.50386574074074075</v>
      </c>
    </row>
    <row r="24" spans="1:15" s="66" customFormat="1" ht="12" customHeight="1" x14ac:dyDescent="0.2">
      <c r="A24" s="72" t="str">
        <f>'LEG A'!F24</f>
        <v>FLECKNEY &amp; KIB MIXED</v>
      </c>
      <c r="B24" s="73">
        <f>'LEG A'!H24</f>
        <v>3.8090277777777778E-2</v>
      </c>
      <c r="C24" s="73">
        <f>'LEG B'!J24</f>
        <v>3.0682870370370374E-2</v>
      </c>
      <c r="D24" s="73">
        <f>'LEG C'!J24</f>
        <v>3.4131944444444451E-2</v>
      </c>
      <c r="E24" s="73">
        <f>'LEG D'!J24</f>
        <v>3.0034722222222213E-2</v>
      </c>
      <c r="F24" s="73">
        <f>'LEG E'!J24</f>
        <v>3.6423611111111129E-2</v>
      </c>
      <c r="G24" s="73">
        <f>'LEG F'!J24</f>
        <v>3.6875000000000019E-2</v>
      </c>
      <c r="H24" s="73">
        <f>'LEG G'!J24</f>
        <v>3.5277777777777741E-2</v>
      </c>
      <c r="I24" s="73">
        <f>'LEG H'!J24</f>
        <v>3.6319444444444404E-2</v>
      </c>
      <c r="J24" s="73">
        <f>'LEG I'!J24</f>
        <v>2.9328703703703746E-2</v>
      </c>
      <c r="K24" s="73">
        <f>'LEG J'!J24</f>
        <v>4.6585648148148195E-2</v>
      </c>
      <c r="L24" s="73">
        <f>'LEG K'!J24</f>
        <v>4.0694444444444478E-2</v>
      </c>
      <c r="M24" s="73">
        <f>'LEG L'!J24</f>
        <v>3.8784722222222123E-2</v>
      </c>
      <c r="N24" s="73">
        <f>'LEG M'!J24</f>
        <v>3.7881944444444482E-2</v>
      </c>
      <c r="O24" s="73">
        <f>'LEG M'!K24</f>
        <v>0.47111111111111115</v>
      </c>
    </row>
    <row r="25" spans="1:15" s="66" customFormat="1" ht="12" customHeight="1" x14ac:dyDescent="0.2">
      <c r="A25" s="72" t="str">
        <f>'LEG A'!F25</f>
        <v>STILTON STRIDERS MIXED</v>
      </c>
      <c r="B25" s="73">
        <f>'LEG A'!H25</f>
        <v>3.0324074074074076E-2</v>
      </c>
      <c r="C25" s="73">
        <f>'LEG B'!J25</f>
        <v>2.431712962962963E-2</v>
      </c>
      <c r="D25" s="73">
        <f>'LEG C'!J25</f>
        <v>3.5115740740740739E-2</v>
      </c>
      <c r="E25" s="73">
        <f>'LEG D'!J25</f>
        <v>2.9236111111111129E-2</v>
      </c>
      <c r="F25" s="73">
        <f>'LEG E'!J25</f>
        <v>2.8217592592592558E-2</v>
      </c>
      <c r="G25" s="73">
        <f>'LEG F'!J25</f>
        <v>4.4652777777777763E-2</v>
      </c>
      <c r="H25" s="73">
        <f>'LEG G'!J25</f>
        <v>3.8402777777777813E-2</v>
      </c>
      <c r="I25" s="73">
        <f>'LEG H'!J25</f>
        <v>4.0659722222222222E-2</v>
      </c>
      <c r="J25" s="73">
        <f>'LEG I'!J25</f>
        <v>4.9594907407407407E-2</v>
      </c>
      <c r="K25" s="73">
        <f>'LEG J'!J25</f>
        <v>5.1342592592592606E-2</v>
      </c>
      <c r="L25" s="73">
        <f>'LEG K'!J25</f>
        <v>3.5810185185185195E-2</v>
      </c>
      <c r="M25" s="73">
        <f>'LEG L'!J25</f>
        <v>5.1180555555555618E-2</v>
      </c>
      <c r="N25" s="73">
        <f>'LEG M'!J25</f>
        <v>4.0069444444444435E-2</v>
      </c>
      <c r="O25" s="73">
        <f>'LEG M'!K25</f>
        <v>0.49892361111111116</v>
      </c>
    </row>
    <row r="26" spans="1:15" s="66" customFormat="1" ht="12" customHeight="1" x14ac:dyDescent="0.2">
      <c r="A26" s="72" t="str">
        <f>'LEG A'!F26</f>
        <v>WIGSTON PHOENIX MIXED</v>
      </c>
      <c r="B26" s="73">
        <f>'LEG A'!H26</f>
        <v>3.2557870370370369E-2</v>
      </c>
      <c r="C26" s="73">
        <f>'LEG B'!J26</f>
        <v>3.0243055555555558E-2</v>
      </c>
      <c r="D26" s="73">
        <f>'LEG C'!J26</f>
        <v>3.2314814814814824E-2</v>
      </c>
      <c r="E26" s="73">
        <f>'LEG D'!J26</f>
        <v>2.4004629629629654E-2</v>
      </c>
      <c r="F26" s="73">
        <f>'LEG E'!J26</f>
        <v>3.1354166666666627E-2</v>
      </c>
      <c r="G26" s="73">
        <f>'LEG F'!J26</f>
        <v>3.5497685185185202E-2</v>
      </c>
      <c r="H26" s="73">
        <f>'LEG G'!J26</f>
        <v>3.4305555555555561E-2</v>
      </c>
      <c r="I26" s="73">
        <f>'LEG H'!J26</f>
        <v>4.1168981481481459E-2</v>
      </c>
      <c r="J26" s="73">
        <f>'LEG I'!J26</f>
        <v>3.0879629629629674E-2</v>
      </c>
      <c r="K26" s="73">
        <f>'LEG J'!J26</f>
        <v>4.1840277777777768E-2</v>
      </c>
      <c r="L26" s="73">
        <f>'LEG K'!J26</f>
        <v>3.7858796296296404E-2</v>
      </c>
      <c r="M26" s="73">
        <f>'LEG L'!J26</f>
        <v>3.667824074074072E-2</v>
      </c>
      <c r="N26" s="73">
        <f>'LEG M'!J26</f>
        <v>3.4861111111111065E-2</v>
      </c>
      <c r="O26" s="73">
        <f>'LEG M'!K26</f>
        <v>0.44356481481481491</v>
      </c>
    </row>
    <row r="27" spans="1:15" s="66" customFormat="1" ht="12" customHeight="1" x14ac:dyDescent="0.2">
      <c r="A27" s="72" t="str">
        <f>'LEG A'!F27</f>
        <v>BEAUMONT MIXED</v>
      </c>
      <c r="B27" s="73">
        <f>'LEG A'!H27</f>
        <v>2.7685185185185191E-2</v>
      </c>
      <c r="C27" s="73">
        <f>'LEG B'!J27</f>
        <v>3.1006944444444438E-2</v>
      </c>
      <c r="D27" s="73">
        <f>'LEG C'!J27</f>
        <v>2.7048611111111114E-2</v>
      </c>
      <c r="E27" s="73">
        <f>'LEG D'!J27</f>
        <v>3.1932870370370389E-2</v>
      </c>
      <c r="F27" s="73">
        <f>'LEG E'!J27</f>
        <v>3.6840277777777763E-2</v>
      </c>
      <c r="G27" s="73">
        <f>'LEG F'!J27</f>
        <v>4.675925925925925E-2</v>
      </c>
      <c r="H27" s="73">
        <f>'LEG G'!J27</f>
        <v>3.8888888888888917E-2</v>
      </c>
      <c r="I27" s="73">
        <f>'LEG H'!J27</f>
        <v>2.7569444444444424E-2</v>
      </c>
      <c r="J27" s="73">
        <f>'LEG I'!J27</f>
        <v>3.2962962962962999E-2</v>
      </c>
      <c r="K27" s="73">
        <f>'LEG J'!J27</f>
        <v>4.1874999999999996E-2</v>
      </c>
      <c r="L27" s="73">
        <f>'LEG K'!J27</f>
        <v>4.1712962962963007E-2</v>
      </c>
      <c r="M27" s="73">
        <f>'LEG L'!J27</f>
        <v>4.5439814814814683E-2</v>
      </c>
      <c r="N27" s="73">
        <f>'LEG M'!J27</f>
        <v>3.2824074074074283E-2</v>
      </c>
      <c r="O27" s="73">
        <f>'LEG M'!K27</f>
        <v>0.46254629629629646</v>
      </c>
    </row>
    <row r="28" spans="1:15" s="66" customFormat="1" ht="12" customHeight="1" x14ac:dyDescent="0.2">
      <c r="A28" s="72" t="str">
        <f>'LEG A'!F28</f>
        <v>BIRSTALL MEN</v>
      </c>
      <c r="B28" s="73">
        <f>'LEG A'!H28</f>
        <v>3.2777777777777781E-2</v>
      </c>
      <c r="C28" s="73">
        <f>'LEG B'!J28</f>
        <v>2.4363425925925934E-2</v>
      </c>
      <c r="D28" s="73">
        <f>'LEG C'!J28</f>
        <v>2.9120370370370373E-2</v>
      </c>
      <c r="E28" s="73">
        <f>'LEG D'!J28</f>
        <v>2.7384259259259247E-2</v>
      </c>
      <c r="F28" s="73">
        <f>'LEG E'!J28</f>
        <v>3.3263888888888926E-2</v>
      </c>
      <c r="G28" s="73">
        <f>'LEG F'!J28</f>
        <v>4.3831018518518505E-2</v>
      </c>
      <c r="H28" s="73">
        <f>'LEG G'!J28</f>
        <v>3.8414351851851797E-2</v>
      </c>
      <c r="I28" s="73">
        <f>'LEG H'!J28</f>
        <v>3.5474537037037068E-2</v>
      </c>
      <c r="J28" s="73">
        <f>'LEG I'!J28</f>
        <v>3.1759259259259237E-2</v>
      </c>
      <c r="K28" s="73">
        <f>'LEG J'!J28</f>
        <v>3.4988425925925937E-2</v>
      </c>
      <c r="L28" s="73">
        <f>'LEG K'!J28</f>
        <v>3.8252314814814836E-2</v>
      </c>
      <c r="M28" s="73">
        <f>'LEG L'!J28</f>
        <v>3.4942129629629615E-2</v>
      </c>
      <c r="N28" s="73">
        <f>'LEG M'!J28</f>
        <v>3.5706018518518567E-2</v>
      </c>
      <c r="O28" s="73">
        <f>'LEG M'!K28</f>
        <v>0.44027777777777788</v>
      </c>
    </row>
    <row r="29" spans="1:15" s="66" customFormat="1" ht="12" customHeight="1" x14ac:dyDescent="0.2">
      <c r="A29" s="72" t="str">
        <f>'LEG A'!F29</f>
        <v>BIRSTALL LADIES</v>
      </c>
      <c r="B29" s="73">
        <f>'LEG A'!H29</f>
        <v>3.7199074074074072E-2</v>
      </c>
      <c r="C29" s="73">
        <f>'LEG B'!J29</f>
        <v>3.6759259259259262E-2</v>
      </c>
      <c r="D29" s="73">
        <f>'LEG C'!J29</f>
        <v>3.2581018518518537E-2</v>
      </c>
      <c r="E29" s="73">
        <f>'LEG D'!J29</f>
        <v>2.8472222222222246E-2</v>
      </c>
      <c r="F29" s="73">
        <f>'LEG E'!J29</f>
        <v>3.2638888888888898E-2</v>
      </c>
      <c r="G29" s="73">
        <f>'LEG F'!J29</f>
        <v>5.3391203703703677E-2</v>
      </c>
      <c r="H29" s="73">
        <f>'LEG G'!J29</f>
        <v>3.8113425925925926E-2</v>
      </c>
      <c r="I29" s="73">
        <f>'LEG H'!J29</f>
        <v>4.4502314814814786E-2</v>
      </c>
      <c r="J29" s="73">
        <f>'LEG I'!J29</f>
        <v>3.7534722222222316E-2</v>
      </c>
      <c r="K29" s="73">
        <f>'LEG J'!J29</f>
        <v>4.2546296296296249E-2</v>
      </c>
      <c r="L29" s="73">
        <f>'LEG K'!J29</f>
        <v>3.9004629629629695E-2</v>
      </c>
      <c r="M29" s="73">
        <f>'LEG L'!J29</f>
        <v>3.5798611111111045E-2</v>
      </c>
      <c r="N29" s="73">
        <f>'LEG M'!J29</f>
        <v>3.2592592592592673E-2</v>
      </c>
      <c r="O29" s="73">
        <f>'LEG M'!K29</f>
        <v>0.49113425925925941</v>
      </c>
    </row>
    <row r="30" spans="1:15" s="66" customFormat="1" ht="12" customHeight="1" x14ac:dyDescent="0.2">
      <c r="A30" s="72" t="str">
        <f>'LEG A'!F30</f>
        <v>BARROW MENS A</v>
      </c>
      <c r="B30" s="73">
        <f>'LEG A'!H30</f>
        <v>3.0138888888888885E-2</v>
      </c>
      <c r="C30" s="73">
        <f>'LEG B'!J30</f>
        <v>2.6469907407407425E-2</v>
      </c>
      <c r="D30" s="73">
        <f>'LEG C'!J30</f>
        <v>2.6087962962962952E-2</v>
      </c>
      <c r="E30" s="73">
        <f>'LEG D'!J30</f>
        <v>2.4409722222222222E-2</v>
      </c>
      <c r="F30" s="73">
        <f>'LEG E'!J30</f>
        <v>2.5740740740740772E-2</v>
      </c>
      <c r="G30" s="73">
        <f>'LEG F'!J30</f>
        <v>3.7881944444444426E-2</v>
      </c>
      <c r="H30" s="73">
        <f>'LEG G'!J30</f>
        <v>2.9664351851851845E-2</v>
      </c>
      <c r="I30" s="73">
        <f>'LEG H'!J30</f>
        <v>2.6817129629629621E-2</v>
      </c>
      <c r="J30" s="73">
        <f>'LEG I'!J30</f>
        <v>2.5011574074074089E-2</v>
      </c>
      <c r="K30" s="73">
        <f>'LEG J'!J30</f>
        <v>3.2743055555555511E-2</v>
      </c>
      <c r="L30" s="73">
        <f>'LEG K'!J30</f>
        <v>3.5324074074074174E-2</v>
      </c>
      <c r="M30" s="73">
        <f>'LEG L'!J30</f>
        <v>2.8414351851851816E-2</v>
      </c>
      <c r="N30" s="73">
        <f>'LEG M'!J30</f>
        <v>3.2349537037037079E-2</v>
      </c>
      <c r="O30" s="73">
        <f>'LEG M'!K30</f>
        <v>0.38105324074074082</v>
      </c>
    </row>
    <row r="31" spans="1:15" s="66" customFormat="1" ht="12" customHeight="1" x14ac:dyDescent="0.2">
      <c r="A31" s="72" t="str">
        <f>'LEG A'!F31</f>
        <v>BARROW MENS B</v>
      </c>
      <c r="B31" s="73">
        <f>'LEG A'!H31</f>
        <v>3.6990740740740741E-2</v>
      </c>
      <c r="C31" s="73">
        <f>'LEG B'!J31</f>
        <v>3.9444444444444449E-2</v>
      </c>
      <c r="D31" s="73">
        <f>'LEG C'!J31</f>
        <v>4.0011574074074061E-2</v>
      </c>
      <c r="E31" s="73">
        <f>'LEG D'!J31</f>
        <v>3.186342592592592E-2</v>
      </c>
      <c r="F31" s="73">
        <f>'LEG E'!J31</f>
        <v>3.0196759259259298E-2</v>
      </c>
      <c r="G31" s="73">
        <f>'LEG F'!J31</f>
        <v>4.025462962962964E-2</v>
      </c>
      <c r="H31" s="73">
        <f>'LEG G'!J31</f>
        <v>4.3194444444444396E-2</v>
      </c>
      <c r="I31" s="73">
        <f>'LEG H'!J31</f>
        <v>3.4247685185185145E-2</v>
      </c>
      <c r="J31" s="73">
        <f>'LEG I'!J31</f>
        <v>2.9629629629629672E-2</v>
      </c>
      <c r="K31" s="73">
        <f>'LEG J'!J31</f>
        <v>4.1539351851851924E-2</v>
      </c>
      <c r="L31" s="73">
        <f>'LEG K'!J31</f>
        <v>4.0694444444444478E-2</v>
      </c>
      <c r="M31" s="73">
        <f>'LEG L'!J31</f>
        <v>3.884259259259254E-2</v>
      </c>
      <c r="N31" s="73">
        <f>'LEG M'!J31</f>
        <v>3.746527777777775E-2</v>
      </c>
      <c r="O31" s="73">
        <f>'LEG M'!K31</f>
        <v>0.484375</v>
      </c>
    </row>
    <row r="32" spans="1:15" ht="12" customHeight="1" x14ac:dyDescent="0.2">
      <c r="A32" s="72" t="str">
        <f>'LEG A'!F32</f>
        <v>BARROW LADIES</v>
      </c>
      <c r="B32" s="73">
        <f>'LEG A'!H32</f>
        <v>3.5057870370370371E-2</v>
      </c>
      <c r="C32" s="73">
        <f>'LEG B'!J32</f>
        <v>3.3599537037037032E-2</v>
      </c>
      <c r="D32" s="73">
        <f>'LEG C'!J32</f>
        <v>3.7488425925925925E-2</v>
      </c>
      <c r="E32" s="73">
        <f>'LEG D'!J32</f>
        <v>2.7407407407407408E-2</v>
      </c>
      <c r="F32" s="73">
        <f>'LEG E'!J32</f>
        <v>3.7615740740740755E-2</v>
      </c>
      <c r="G32" s="73">
        <f>'LEG F'!J32</f>
        <v>5.2476851851851858E-2</v>
      </c>
      <c r="H32" s="73">
        <f>'LEG G'!J32</f>
        <v>3.9699074074074053E-2</v>
      </c>
      <c r="I32" s="73">
        <f>'LEG H'!J32</f>
        <v>4.2349537037037061E-2</v>
      </c>
      <c r="J32" s="73">
        <f>'LEG I'!J32</f>
        <v>2.987268518518521E-2</v>
      </c>
      <c r="K32" s="73">
        <f>'LEG J'!J32</f>
        <v>4.6307870370370374E-2</v>
      </c>
      <c r="L32" s="73">
        <f>'LEG K'!J32</f>
        <v>4.1643518518518607E-2</v>
      </c>
      <c r="M32" s="73">
        <f>'LEG L'!J32</f>
        <v>4.253472222222221E-2</v>
      </c>
      <c r="N32" s="73">
        <f>'LEG M'!J32</f>
        <v>3.7604166666666716E-2</v>
      </c>
      <c r="O32" s="73">
        <f>'LEG M'!K32</f>
        <v>0.50365740740740761</v>
      </c>
    </row>
    <row r="33" spans="1:15" ht="12" customHeight="1" x14ac:dyDescent="0.2">
      <c r="A33" s="72" t="str">
        <f>'LEG A'!F33</f>
        <v>OWLS MIXED A</v>
      </c>
      <c r="B33" s="73">
        <f>'LEG A'!H33</f>
        <v>3.7303240740740741E-2</v>
      </c>
      <c r="C33" s="73">
        <f>'LEG B'!J33</f>
        <v>2.91550925925926E-2</v>
      </c>
      <c r="D33" s="73">
        <f>'LEG C'!J33</f>
        <v>3.8437499999999999E-2</v>
      </c>
      <c r="E33" s="73">
        <f>'LEG D'!J33</f>
        <v>2.2372685185185204E-2</v>
      </c>
      <c r="F33" s="73">
        <f>'LEG E'!J33</f>
        <v>2.224537037037036E-2</v>
      </c>
      <c r="G33" s="73">
        <f>'LEG F'!J33</f>
        <v>5.7974537037037033E-2</v>
      </c>
      <c r="H33" s="73">
        <f>'LEG G'!J33</f>
        <v>4.3611111111111101E-2</v>
      </c>
      <c r="I33" s="73">
        <f>'LEG H'!J33</f>
        <v>5.081018518518518E-2</v>
      </c>
      <c r="J33" s="73">
        <f>'LEG I'!J33</f>
        <v>3.4085648148148129E-2</v>
      </c>
      <c r="K33" s="73">
        <f>'LEG J'!J33</f>
        <v>5.4062500000000069E-2</v>
      </c>
      <c r="L33" s="73">
        <f>'LEG K'!J33</f>
        <v>6.2523148148148189E-2</v>
      </c>
      <c r="M33" s="73">
        <f>'LEG L'!J33</f>
        <v>3.2615740740740695E-2</v>
      </c>
      <c r="N33" s="73">
        <f>'LEG M'!J33</f>
        <v>3.4537037037037033E-2</v>
      </c>
      <c r="O33" s="73">
        <f>'LEG M'!K33</f>
        <v>0.51973379629629635</v>
      </c>
    </row>
    <row r="34" spans="1:15" ht="12" customHeight="1" x14ac:dyDescent="0.2">
      <c r="A34" s="72" t="str">
        <f>'LEG A'!F34</f>
        <v>OWLS MIXED B</v>
      </c>
      <c r="B34" s="73">
        <f>'LEG A'!H34</f>
        <v>3.6898148148148145E-2</v>
      </c>
      <c r="C34" s="73">
        <f>'LEG B'!J34</f>
        <v>3.1018518518518522E-2</v>
      </c>
      <c r="D34" s="73" t="e">
        <f>'LEG C'!J34</f>
        <v>#N/A</v>
      </c>
      <c r="E34" s="73" t="e">
        <f>'LEG D'!J34</f>
        <v>#N/A</v>
      </c>
      <c r="F34" s="73" t="e">
        <f>'LEG E'!J34</f>
        <v>#N/A</v>
      </c>
      <c r="G34" s="73" t="e">
        <f>'LEG F'!J34</f>
        <v>#N/A</v>
      </c>
      <c r="H34" s="73" t="e">
        <f>'LEG G'!J34</f>
        <v>#N/A</v>
      </c>
      <c r="I34" s="73" t="e">
        <f>'LEG H'!J34</f>
        <v>#N/A</v>
      </c>
      <c r="J34" s="73" t="e">
        <f>'LEG I'!J34</f>
        <v>#N/A</v>
      </c>
      <c r="K34" s="73" t="e">
        <f>'LEG J'!J34</f>
        <v>#N/A</v>
      </c>
      <c r="L34" s="73" t="e">
        <f>'LEG K'!J34</f>
        <v>#N/A</v>
      </c>
      <c r="M34" s="73" t="e">
        <f>'LEG L'!J34</f>
        <v>#N/A</v>
      </c>
      <c r="N34" s="73" t="e">
        <f>'LEG M'!J34</f>
        <v>#N/A</v>
      </c>
      <c r="O34" s="73" t="e">
        <f>'LEG M'!K34</f>
        <v>#N/A</v>
      </c>
    </row>
    <row r="35" spans="1:15" ht="12" customHeight="1" x14ac:dyDescent="0.2">
      <c r="A35" s="72" t="str">
        <f>'LEG A'!F35</f>
        <v>SHEPSHED MENS A</v>
      </c>
      <c r="B35" s="73">
        <f>'LEG A'!H35</f>
        <v>3.425925925925926E-2</v>
      </c>
      <c r="C35" s="73">
        <f>'LEG B'!J35</f>
        <v>2.8738425925925924E-2</v>
      </c>
      <c r="D35" s="73">
        <f>'LEG C'!J35</f>
        <v>3.7800925925925918E-2</v>
      </c>
      <c r="E35" s="73">
        <f>'LEG D'!J35</f>
        <v>2.5266203703703694E-2</v>
      </c>
      <c r="F35" s="73">
        <f>'LEG E'!J35</f>
        <v>2.9768518518518527E-2</v>
      </c>
      <c r="G35" s="73">
        <f>'LEG F'!J35</f>
        <v>3.7175925925925946E-2</v>
      </c>
      <c r="H35" s="73">
        <f>'LEG G'!J35</f>
        <v>3.3738425925925936E-2</v>
      </c>
      <c r="I35" s="73">
        <f>'LEG H'!J35</f>
        <v>3.4050925925925901E-2</v>
      </c>
      <c r="J35" s="73">
        <f>'LEG I'!J35</f>
        <v>2.7222222222222231E-2</v>
      </c>
      <c r="K35" s="73">
        <f>'LEG J'!J35</f>
        <v>3.681712962962963E-2</v>
      </c>
      <c r="L35" s="73">
        <f>'LEG K'!J35</f>
        <v>3.8240740740740797E-2</v>
      </c>
      <c r="M35" s="73">
        <f>'LEG L'!J35</f>
        <v>2.8877314814814814E-2</v>
      </c>
      <c r="N35" s="73">
        <f>'LEG M'!J35</f>
        <v>3.0648148148148036E-2</v>
      </c>
      <c r="O35" s="73">
        <f>'LEG M'!K35</f>
        <v>0.42260416666666667</v>
      </c>
    </row>
    <row r="36" spans="1:15" ht="12" customHeight="1" x14ac:dyDescent="0.2">
      <c r="A36" s="72" t="str">
        <f>'LEG A'!F36</f>
        <v>SHEPSHED MENS B</v>
      </c>
      <c r="B36" s="73">
        <f>'LEG A'!H36</f>
        <v>3.5856481481481482E-2</v>
      </c>
      <c r="C36" s="73">
        <f>'LEG B'!J36</f>
        <v>2.987268518518519E-2</v>
      </c>
      <c r="D36" s="73">
        <f>'LEG C'!J36</f>
        <v>2.8888888888888908E-2</v>
      </c>
      <c r="E36" s="73">
        <f>'LEG D'!J36</f>
        <v>3.3969907407407407E-2</v>
      </c>
      <c r="F36" s="73">
        <f>'LEG E'!J36</f>
        <v>3.4444444444444444E-2</v>
      </c>
      <c r="G36" s="73">
        <f>'LEG F'!J36</f>
        <v>4.6863425925925933E-2</v>
      </c>
      <c r="H36" s="73">
        <f>'LEG G'!J36</f>
        <v>4.3217592592592641E-2</v>
      </c>
      <c r="I36" s="73">
        <f>'LEG H'!J36</f>
        <v>3.7638888888888916E-2</v>
      </c>
      <c r="J36" s="73">
        <f>'LEG I'!J36</f>
        <v>3.1932870370370348E-2</v>
      </c>
      <c r="K36" s="73">
        <f>'LEG J'!J36</f>
        <v>4.4247685185185182E-2</v>
      </c>
      <c r="L36" s="73">
        <f>'LEG K'!J36</f>
        <v>4.4872685185185224E-2</v>
      </c>
      <c r="M36" s="73">
        <f>'LEG L'!J36</f>
        <v>3.8356481481481408E-2</v>
      </c>
      <c r="N36" s="73">
        <f>'LEG M'!J36</f>
        <v>3.8136574074074114E-2</v>
      </c>
      <c r="O36" s="73">
        <f>'LEG M'!K36</f>
        <v>0.48829861111111117</v>
      </c>
    </row>
    <row r="37" spans="1:15" ht="12" customHeight="1" x14ac:dyDescent="0.2">
      <c r="A37" s="72" t="str">
        <f>'LEG A'!F37</f>
        <v>SHEPSHED LADIES</v>
      </c>
      <c r="B37" s="73">
        <f>'LEG A'!H37</f>
        <v>5.0347222222222217E-2</v>
      </c>
      <c r="C37" s="73">
        <f>'LEG B'!J37</f>
        <v>3.6215277777777784E-2</v>
      </c>
      <c r="D37" s="73">
        <f>'LEG C'!J37</f>
        <v>3.7233796296296293E-2</v>
      </c>
      <c r="E37" s="73">
        <f>'LEG D'!J37</f>
        <v>2.8923611111111122E-2</v>
      </c>
      <c r="F37" s="73">
        <f>'LEG E'!J37</f>
        <v>3.8032407407407418E-2</v>
      </c>
      <c r="G37" s="73">
        <f>'LEG F'!J37</f>
        <v>4.8368055555555567E-2</v>
      </c>
      <c r="H37" s="73">
        <f>'LEG G'!J37</f>
        <v>4.2870370370370364E-2</v>
      </c>
      <c r="I37" s="73">
        <f>'LEG H'!J37</f>
        <v>3.6157407407407444E-2</v>
      </c>
      <c r="J37" s="73">
        <f>'LEG I'!J37</f>
        <v>3.3518518518518503E-2</v>
      </c>
      <c r="K37" s="73">
        <f>'LEG J'!J37</f>
        <v>4.0254629629629612E-2</v>
      </c>
      <c r="L37" s="73">
        <f>'LEG K'!J37</f>
        <v>3.7372685185185217E-2</v>
      </c>
      <c r="M37" s="73">
        <f>'LEG L'!J37</f>
        <v>3.9618055555555587E-2</v>
      </c>
      <c r="N37" s="73">
        <f>'LEG M'!J37</f>
        <v>3.5960648148148144E-2</v>
      </c>
      <c r="O37" s="73">
        <f>'LEG M'!K37</f>
        <v>0.50487268518518535</v>
      </c>
    </row>
    <row r="38" spans="1:15" ht="12" customHeight="1" x14ac:dyDescent="0.2">
      <c r="A38" s="72" t="str">
        <f>'LEG A'!F38</f>
        <v>HARBOROUGH MEN</v>
      </c>
      <c r="B38" s="73">
        <f>'LEG A'!H38</f>
        <v>3.3437500000000002E-2</v>
      </c>
      <c r="C38" s="73">
        <f>'LEG B'!J38</f>
        <v>3.1585648148148147E-2</v>
      </c>
      <c r="D38" s="73">
        <f>'LEG C'!J38</f>
        <v>2.8923611111111108E-2</v>
      </c>
      <c r="E38" s="73">
        <f>'LEG D'!J38</f>
        <v>2.5590277777777795E-2</v>
      </c>
      <c r="F38" s="73">
        <f>'LEG E'!J38</f>
        <v>2.4224537037037017E-2</v>
      </c>
      <c r="G38" s="73">
        <f>'LEG F'!J38</f>
        <v>3.6423611111111115E-2</v>
      </c>
      <c r="H38" s="73">
        <f>'LEG G'!J38</f>
        <v>3.0219907407407404E-2</v>
      </c>
      <c r="I38" s="73">
        <f>'LEG H'!J38</f>
        <v>3.1400462962962949E-2</v>
      </c>
      <c r="J38" s="73">
        <f>'LEG I'!J38</f>
        <v>2.8750000000000026E-2</v>
      </c>
      <c r="K38" s="73">
        <f>'LEG J'!J38</f>
        <v>3.2245370370370341E-2</v>
      </c>
      <c r="L38" s="73">
        <f>'LEG K'!J38</f>
        <v>3.2581018518518579E-2</v>
      </c>
      <c r="M38" s="73">
        <f>'LEG L'!J38</f>
        <v>3.4930555555555465E-2</v>
      </c>
      <c r="N38" s="73">
        <f>'LEG M'!J38</f>
        <v>3.0405092592592664E-2</v>
      </c>
      <c r="O38" s="73">
        <f>'LEG M'!K38</f>
        <v>0.4007175925925926</v>
      </c>
    </row>
    <row r="39" spans="1:15" ht="12" customHeight="1" x14ac:dyDescent="0.2">
      <c r="A39" s="72" t="str">
        <f>'LEG A'!F39</f>
        <v>HARBOROUGH MIXED</v>
      </c>
      <c r="B39" s="73">
        <f>'LEG A'!H39</f>
        <v>3.6724537037037035E-2</v>
      </c>
      <c r="C39" s="73">
        <f>'LEG B'!J39</f>
        <v>3.4305555555555554E-2</v>
      </c>
      <c r="D39" s="73">
        <f>'LEG C'!J39</f>
        <v>3.0370370370370381E-2</v>
      </c>
      <c r="E39" s="73">
        <f>'LEG D'!J39</f>
        <v>2.8819444444444453E-2</v>
      </c>
      <c r="F39" s="73">
        <f>'LEG E'!J39</f>
        <v>4.2476851851851849E-2</v>
      </c>
      <c r="G39" s="73">
        <f>'LEG F'!J39</f>
        <v>4.6111111111111103E-2</v>
      </c>
      <c r="H39" s="73">
        <f>'LEG G'!J39</f>
        <v>4.1643518518518496E-2</v>
      </c>
      <c r="I39" s="73">
        <f>'LEG H'!J39</f>
        <v>3.6331018518518554E-2</v>
      </c>
      <c r="J39" s="73">
        <f>'LEG I'!J39</f>
        <v>3.1539351851851777E-2</v>
      </c>
      <c r="K39" s="73">
        <f>'LEG J'!J39</f>
        <v>4.1643518518518607E-2</v>
      </c>
      <c r="L39" s="73">
        <f>'LEG K'!J39</f>
        <v>4.6319444444444469E-2</v>
      </c>
      <c r="M39" s="73">
        <f>'LEG L'!J39</f>
        <v>3.783564814814816E-2</v>
      </c>
      <c r="N39" s="73">
        <f>'LEG M'!J39</f>
        <v>4.4282407407407354E-2</v>
      </c>
      <c r="O39" s="73">
        <f>'LEG M'!K39</f>
        <v>0.49840277777777781</v>
      </c>
    </row>
    <row r="40" spans="1:15" ht="12" customHeight="1" x14ac:dyDescent="0.2">
      <c r="A40" s="72" t="str">
        <f>'LEG A'!F40</f>
        <v>DESFORD MEN</v>
      </c>
      <c r="B40" s="73">
        <f>'LEG A'!H40</f>
        <v>3.3402777777777774E-2</v>
      </c>
      <c r="C40" s="73">
        <f>'LEG B'!J40</f>
        <v>3.2071759259259265E-2</v>
      </c>
      <c r="D40" s="73">
        <f>'LEG C'!J40</f>
        <v>3.4363425925925908E-2</v>
      </c>
      <c r="E40" s="73">
        <f>'LEG D'!J40</f>
        <v>3.2280092592592596E-2</v>
      </c>
      <c r="F40" s="73">
        <f>'LEG E'!J40</f>
        <v>2.8182870370370372E-2</v>
      </c>
      <c r="G40" s="73">
        <f>'LEG F'!J40</f>
        <v>4.430555555555557E-2</v>
      </c>
      <c r="H40" s="73">
        <f>'LEG G'!J40</f>
        <v>3.7986111111111082E-2</v>
      </c>
      <c r="I40" s="73">
        <f>'LEG H'!J40</f>
        <v>3.6435185185185154E-2</v>
      </c>
      <c r="J40" s="73">
        <f>'LEG I'!J40</f>
        <v>2.7800925925925979E-2</v>
      </c>
      <c r="K40" s="73">
        <f>'LEG J'!J40</f>
        <v>3.819444444444442E-2</v>
      </c>
      <c r="L40" s="73">
        <f>'LEG K'!J40</f>
        <v>3.9178240740740777E-2</v>
      </c>
      <c r="M40" s="73">
        <f>'LEG L'!J40</f>
        <v>4.1793981481481446E-2</v>
      </c>
      <c r="N40" s="73">
        <f>'LEG M'!J40</f>
        <v>3.703703703703709E-2</v>
      </c>
      <c r="O40" s="73">
        <f>'LEG M'!K40</f>
        <v>0.46303240740740748</v>
      </c>
    </row>
    <row r="41" spans="1:15" ht="12" customHeight="1" x14ac:dyDescent="0.2">
      <c r="A41" s="72" t="str">
        <f>'LEG A'!F41</f>
        <v>DESFORD LADIES</v>
      </c>
      <c r="B41" s="73">
        <f>'LEG A'!H41</f>
        <v>4.0081018518518523E-2</v>
      </c>
      <c r="C41" s="73">
        <f>'LEG B'!J41</f>
        <v>3.5405092592592592E-2</v>
      </c>
      <c r="D41" s="73">
        <f>'LEG C'!J41</f>
        <v>4.111111111111114E-2</v>
      </c>
      <c r="E41" s="73">
        <f>'LEG D'!J41</f>
        <v>4.2187500000000017E-2</v>
      </c>
      <c r="F41" s="73">
        <f>'LEG E'!J41</f>
        <v>3.381944444444443E-2</v>
      </c>
      <c r="G41" s="73">
        <f>'LEG F'!J41</f>
        <v>4.8935185185185165E-2</v>
      </c>
      <c r="H41" s="73">
        <f>'LEG G'!J41</f>
        <v>4.731481481481481E-2</v>
      </c>
      <c r="I41" s="73">
        <f>'LEG H'!J41</f>
        <v>4.7847222222222291E-2</v>
      </c>
      <c r="J41" s="73">
        <f>'LEG I'!J41</f>
        <v>3.9398148148148071E-2</v>
      </c>
      <c r="K41" s="73">
        <f>'LEG J'!J41</f>
        <v>4.4953703703703773E-2</v>
      </c>
      <c r="L41" s="73">
        <f>'LEG K'!J41</f>
        <v>4.5381944444444489E-2</v>
      </c>
      <c r="M41" s="73">
        <f>'LEG L'!J41</f>
        <v>4.3032407407407325E-2</v>
      </c>
      <c r="N41" s="73">
        <f>'LEG M'!J41</f>
        <v>4.0127314814814907E-2</v>
      </c>
      <c r="O41" s="73">
        <f>'LEG M'!K41</f>
        <v>0.54959490740740757</v>
      </c>
    </row>
    <row r="42" spans="1:15" ht="12" customHeight="1" x14ac:dyDescent="0.2">
      <c r="A42" s="72" t="str">
        <f>'LEG A'!F42</f>
        <v>DESFORD ODDS &amp; SODS</v>
      </c>
      <c r="B42" s="73">
        <f>'LEG A'!H42</f>
        <v>3.6342592592592593E-2</v>
      </c>
      <c r="C42" s="73">
        <f>'LEG B'!J42</f>
        <v>4.4537037037037042E-2</v>
      </c>
      <c r="D42" s="73">
        <f>'LEG C'!J42</f>
        <v>6.10185185185185E-2</v>
      </c>
      <c r="E42" s="73">
        <f>'LEG D'!J42</f>
        <v>2.7141203703703723E-2</v>
      </c>
      <c r="F42" s="73">
        <f>'LEG E'!J42</f>
        <v>3.1956018518518495E-2</v>
      </c>
      <c r="G42" s="73">
        <f>'LEG F'!J42</f>
        <v>4.5625000000000027E-2</v>
      </c>
      <c r="H42" s="73">
        <f>'LEG G'!J42</f>
        <v>4.6782407407407411E-2</v>
      </c>
      <c r="I42" s="73">
        <f>'LEG H'!J42</f>
        <v>3.4525462962962966E-2</v>
      </c>
      <c r="J42" s="73">
        <f>'LEG I'!J42</f>
        <v>3.9745370370370348E-2</v>
      </c>
      <c r="K42" s="73">
        <f>'LEG J'!J42</f>
        <v>4.087962962962971E-2</v>
      </c>
      <c r="L42" s="73">
        <f>'LEG K'!J42</f>
        <v>4.5972222222222303E-2</v>
      </c>
      <c r="M42" s="73">
        <f>'LEG L'!J42</f>
        <v>4.1400462962962958E-2</v>
      </c>
      <c r="N42" s="73">
        <f>'LEG M'!J42</f>
        <v>3.5937499999999956E-2</v>
      </c>
      <c r="O42" s="73">
        <f>'LEG M'!K42</f>
        <v>0.53186342592592606</v>
      </c>
    </row>
    <row r="43" spans="1:15" ht="12" customHeight="1" x14ac:dyDescent="0.2">
      <c r="A43" s="72">
        <f>'LEG A'!F43</f>
        <v>0</v>
      </c>
      <c r="B43" s="73" t="e">
        <f>'LEG A'!H43</f>
        <v>#N/A</v>
      </c>
      <c r="C43" s="73" t="e">
        <f>'LEG B'!J43</f>
        <v>#N/A</v>
      </c>
      <c r="D43" s="73" t="e">
        <f>'LEG C'!J43</f>
        <v>#N/A</v>
      </c>
      <c r="E43" s="73" t="e">
        <f>'LEG D'!J43</f>
        <v>#N/A</v>
      </c>
      <c r="F43" s="73" t="e">
        <f>'LEG E'!J43</f>
        <v>#N/A</v>
      </c>
      <c r="G43" s="73" t="e">
        <f>'LEG F'!J43</f>
        <v>#N/A</v>
      </c>
      <c r="H43" s="73" t="e">
        <f>'LEG G'!J43</f>
        <v>#N/A</v>
      </c>
      <c r="I43" s="73" t="e">
        <f>'LEG H'!J43</f>
        <v>#N/A</v>
      </c>
      <c r="J43" s="73" t="e">
        <f>'LEG I'!J43</f>
        <v>#N/A</v>
      </c>
      <c r="K43" s="73" t="e">
        <f>'LEG J'!J43</f>
        <v>#N/A</v>
      </c>
      <c r="L43" s="73" t="e">
        <f>'LEG K'!J43</f>
        <v>#N/A</v>
      </c>
      <c r="M43" s="73" t="e">
        <f>'LEG L'!J43</f>
        <v>#N/A</v>
      </c>
      <c r="N43" s="73" t="e">
        <f>'LEG M'!J43</f>
        <v>#N/A</v>
      </c>
      <c r="O43" s="73" t="e">
        <f>'LEG M'!K43</f>
        <v>#N/A</v>
      </c>
    </row>
  </sheetData>
  <pageMargins left="0.35416666666666669" right="0.35416666666666669" top="0.98402777777777772" bottom="0.59027777777777779" header="0.51180555555555551" footer="0.51180555555555551"/>
  <pageSetup paperSize="9" firstPageNumber="0" orientation="landscape" horizontalDpi="300" verticalDpi="300"/>
  <headerFooter alignWithMargins="0">
    <oddHeader>&amp;CROUND LEICESTER RELAY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opLeftCell="A2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5.5703125" style="1" customWidth="1"/>
    <col min="4" max="4" width="9.140625" style="1"/>
    <col min="5" max="5" width="13.5703125" style="1" customWidth="1"/>
    <col min="6" max="6" width="30.7109375" style="33" customWidth="1"/>
    <col min="7" max="7" width="30.7109375" style="3" customWidth="1"/>
    <col min="8" max="8" width="16.85546875" style="34" customWidth="1"/>
    <col min="9" max="9" width="13.5703125" style="35" customWidth="1"/>
    <col min="10" max="10" width="13.140625" style="34" customWidth="1"/>
    <col min="11" max="11" width="14.7109375" style="36" customWidth="1"/>
    <col min="12" max="12" width="9.140625" style="1"/>
    <col min="13" max="13" width="12.28515625" style="6" customWidth="1"/>
    <col min="14" max="14" width="31.140625" style="6" customWidth="1"/>
    <col min="15" max="15" width="27.28515625" style="6" customWidth="1"/>
    <col min="16" max="16" width="13.140625" style="7" customWidth="1"/>
    <col min="17" max="17" width="3.28515625" style="37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75" t="s">
        <v>87</v>
      </c>
      <c r="F1" s="75"/>
      <c r="G1" s="75"/>
      <c r="H1" s="75"/>
      <c r="M1" s="39"/>
      <c r="N1" s="39"/>
      <c r="O1" s="39"/>
      <c r="Q1" s="40"/>
    </row>
    <row r="2" spans="2:20" ht="15.75" customHeight="1" x14ac:dyDescent="0.25">
      <c r="B2" s="74" t="s">
        <v>88</v>
      </c>
      <c r="C2" s="74"/>
      <c r="E2" s="76" t="s">
        <v>89</v>
      </c>
      <c r="F2" s="76"/>
      <c r="G2" s="76"/>
      <c r="H2" s="35" t="s">
        <v>90</v>
      </c>
      <c r="J2" s="77"/>
      <c r="K2" s="77"/>
      <c r="M2" s="39" t="s">
        <v>91</v>
      </c>
    </row>
    <row r="3" spans="2:20" ht="15.75" customHeight="1" x14ac:dyDescent="0.25">
      <c r="B3" s="17" t="s">
        <v>2</v>
      </c>
      <c r="C3" s="18" t="s">
        <v>3</v>
      </c>
      <c r="D3" s="16"/>
      <c r="E3" s="19" t="s">
        <v>2</v>
      </c>
      <c r="F3" s="41" t="s">
        <v>4</v>
      </c>
      <c r="G3" s="20" t="s">
        <v>5</v>
      </c>
      <c r="H3" s="42" t="s">
        <v>92</v>
      </c>
      <c r="I3" s="43" t="s">
        <v>6</v>
      </c>
      <c r="J3" s="42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4.9398148148148142E-2</v>
      </c>
      <c r="E4" s="27">
        <v>1</v>
      </c>
      <c r="F4" s="45" t="str">
        <f>'LEG A'!F4</f>
        <v>CORITANIANS MEN</v>
      </c>
      <c r="G4" s="29" t="s">
        <v>96</v>
      </c>
      <c r="H4" s="46">
        <f>IF('LEG A'!H4="","WAIT",'LEG A'!H4)</f>
        <v>2.7638888888888893E-2</v>
      </c>
      <c r="I4" s="47">
        <f>VLOOKUP(E4:E43,$B4:$C43,2,0)</f>
        <v>4.9398148148148142E-2</v>
      </c>
      <c r="J4" s="48">
        <f>I4-H4</f>
        <v>2.1759259259259249E-2</v>
      </c>
      <c r="K4" s="48">
        <f>'LEG A'!H4+J4</f>
        <v>4.9398148148148142E-2</v>
      </c>
      <c r="M4" s="49">
        <v>1</v>
      </c>
      <c r="N4" s="49" t="s">
        <v>9</v>
      </c>
      <c r="O4" s="49" t="s">
        <v>96</v>
      </c>
      <c r="P4" s="50">
        <v>2.1759259259259253E-2</v>
      </c>
      <c r="R4" s="49"/>
      <c r="S4" s="49" t="s">
        <v>9</v>
      </c>
      <c r="T4" s="50">
        <v>4.9398148148148142E-2</v>
      </c>
    </row>
    <row r="5" spans="2:20" ht="15" customHeight="1" x14ac:dyDescent="0.2">
      <c r="B5" s="25">
        <v>13</v>
      </c>
      <c r="C5" s="26">
        <v>5.4108796296296301E-2</v>
      </c>
      <c r="E5" s="27">
        <v>2</v>
      </c>
      <c r="F5" s="45" t="str">
        <f>'LEG A'!F5</f>
        <v>HUNCOTE LADIES</v>
      </c>
      <c r="G5" s="29" t="s">
        <v>97</v>
      </c>
      <c r="H5" s="46">
        <f>IF('LEG A'!H5="","WAIT",'LEG A'!H5)</f>
        <v>3.8379629629629632E-2</v>
      </c>
      <c r="I5" s="47">
        <f>VLOOKUP(E4:E43,$B4:$C43,2,0)</f>
        <v>6.6932870370370365E-2</v>
      </c>
      <c r="J5" s="48">
        <f t="shared" ref="J5:J43" si="0">I5-H5</f>
        <v>2.8553240740740733E-2</v>
      </c>
      <c r="K5" s="48">
        <f>'LEG A'!H5+J5</f>
        <v>6.6932870370370365E-2</v>
      </c>
      <c r="M5" s="49">
        <v>2</v>
      </c>
      <c r="N5" s="49" t="s">
        <v>27</v>
      </c>
      <c r="O5" s="49" t="s">
        <v>98</v>
      </c>
      <c r="P5" s="50">
        <v>2.3946759259259268E-2</v>
      </c>
      <c r="R5" s="49"/>
      <c r="S5" s="49" t="s">
        <v>27</v>
      </c>
      <c r="T5" s="50">
        <v>5.4108796296296301E-2</v>
      </c>
    </row>
    <row r="6" spans="2:20" ht="15" customHeight="1" x14ac:dyDescent="0.2">
      <c r="B6" s="25">
        <v>22</v>
      </c>
      <c r="C6" s="26">
        <v>5.4641203703703706E-2</v>
      </c>
      <c r="E6" s="27">
        <v>3</v>
      </c>
      <c r="F6" s="45" t="str">
        <f>'LEG A'!F6</f>
        <v>CHARNWOOD MIXED</v>
      </c>
      <c r="G6" s="29" t="s">
        <v>99</v>
      </c>
      <c r="H6" s="46">
        <f>IF('LEG A'!H6="","WAIT",'LEG A'!H6)</f>
        <v>2.9456018518518517E-2</v>
      </c>
      <c r="I6" s="47">
        <f>VLOOKUP(E4:E43,$B4:$C43,2,0)</f>
        <v>5.8206018518518511E-2</v>
      </c>
      <c r="J6" s="48">
        <f t="shared" si="0"/>
        <v>2.8749999999999994E-2</v>
      </c>
      <c r="K6" s="48">
        <f>'LEG A'!H6+J6</f>
        <v>5.8206018518518511E-2</v>
      </c>
      <c r="M6" s="49">
        <v>3</v>
      </c>
      <c r="N6" s="49" t="s">
        <v>31</v>
      </c>
      <c r="O6" s="49" t="s">
        <v>100</v>
      </c>
      <c r="P6" s="50">
        <v>2.4317129629629633E-2</v>
      </c>
      <c r="R6" s="49"/>
      <c r="S6" s="49" t="s">
        <v>31</v>
      </c>
      <c r="T6" s="50">
        <v>5.4641203703703706E-2</v>
      </c>
    </row>
    <row r="7" spans="2:20" ht="15" customHeight="1" x14ac:dyDescent="0.2">
      <c r="B7" s="25">
        <v>8</v>
      </c>
      <c r="C7" s="26">
        <v>5.5775462962962971E-2</v>
      </c>
      <c r="E7" s="27">
        <v>4</v>
      </c>
      <c r="F7" s="45" t="str">
        <f>'LEG A'!F7</f>
        <v>ROADHOGGS MEN</v>
      </c>
      <c r="G7" s="29" t="s">
        <v>101</v>
      </c>
      <c r="H7" s="46">
        <f>IF('LEG A'!H7="","WAIT",'LEG A'!H7)</f>
        <v>3.5439814814814813E-2</v>
      </c>
      <c r="I7" s="47">
        <f>VLOOKUP(E4:E43,$B4:$C43,2,0)</f>
        <v>6.1967592592592595E-2</v>
      </c>
      <c r="J7" s="48">
        <f t="shared" si="0"/>
        <v>2.6527777777777782E-2</v>
      </c>
      <c r="K7" s="48">
        <f>'LEG A'!H7+J7</f>
        <v>6.1967592592592595E-2</v>
      </c>
      <c r="M7" s="49">
        <v>4</v>
      </c>
      <c r="N7" s="49" t="s">
        <v>43</v>
      </c>
      <c r="O7" s="49" t="s">
        <v>102</v>
      </c>
      <c r="P7" s="50">
        <v>2.4363425925925927E-2</v>
      </c>
      <c r="R7" s="49"/>
      <c r="S7" s="49" t="s">
        <v>17</v>
      </c>
      <c r="T7" s="50">
        <v>5.5775462962962971E-2</v>
      </c>
    </row>
    <row r="8" spans="2:20" ht="15" customHeight="1" x14ac:dyDescent="0.2">
      <c r="B8" s="25">
        <v>27</v>
      </c>
      <c r="C8" s="26">
        <v>5.660879629629631E-2</v>
      </c>
      <c r="E8" s="27">
        <v>5</v>
      </c>
      <c r="F8" s="45" t="str">
        <f>'LEG A'!F8</f>
        <v>L'BORO UNI MIXED</v>
      </c>
      <c r="G8" s="29" t="s">
        <v>103</v>
      </c>
      <c r="H8" s="46">
        <f>IF('LEG A'!H8="","WAIT",'LEG A'!H8)</f>
        <v>3.5509259259259261E-2</v>
      </c>
      <c r="I8" s="47">
        <f>VLOOKUP(E4:E43,$B4:$C43,2,0)</f>
        <v>6.5682870370370364E-2</v>
      </c>
      <c r="J8" s="48">
        <f t="shared" si="0"/>
        <v>3.0173611111111102E-2</v>
      </c>
      <c r="K8" s="48">
        <f>'LEG A'!H8+J8</f>
        <v>6.5682870370370364E-2</v>
      </c>
      <c r="M8" s="49">
        <v>5</v>
      </c>
      <c r="N8" s="49" t="s">
        <v>23</v>
      </c>
      <c r="O8" s="49" t="s">
        <v>104</v>
      </c>
      <c r="P8" s="50">
        <v>2.6469907407407418E-2</v>
      </c>
      <c r="R8" s="49"/>
      <c r="S8" s="49" t="s">
        <v>23</v>
      </c>
      <c r="T8" s="50">
        <v>5.660879629629631E-2</v>
      </c>
    </row>
    <row r="9" spans="2:20" ht="15" customHeight="1" x14ac:dyDescent="0.2">
      <c r="B9" s="25">
        <v>25</v>
      </c>
      <c r="C9" s="26">
        <v>5.7141203703703715E-2</v>
      </c>
      <c r="E9" s="27">
        <v>6</v>
      </c>
      <c r="F9" s="45" t="str">
        <f>'LEG A'!F9</f>
        <v>HUNCOTE MENS A</v>
      </c>
      <c r="G9" s="29" t="s">
        <v>105</v>
      </c>
      <c r="H9" s="46">
        <f>IF('LEG A'!H9="","WAIT",'LEG A'!H9)</f>
        <v>3.1377314814814809E-2</v>
      </c>
      <c r="I9" s="47">
        <f>VLOOKUP(E4:E43,$B4:$C43,2,0)</f>
        <v>5.8078703703703716E-2</v>
      </c>
      <c r="J9" s="48">
        <f t="shared" si="0"/>
        <v>2.6701388888888906E-2</v>
      </c>
      <c r="K9" s="48">
        <f>'LEG A'!H9+J9</f>
        <v>5.8078703703703716E-2</v>
      </c>
      <c r="M9" s="49">
        <v>6</v>
      </c>
      <c r="N9" s="49" t="s">
        <v>19</v>
      </c>
      <c r="O9" s="49" t="s">
        <v>101</v>
      </c>
      <c r="P9" s="50">
        <v>2.6527777777777782E-2</v>
      </c>
      <c r="R9" s="49"/>
      <c r="S9" s="49" t="s">
        <v>43</v>
      </c>
      <c r="T9" s="50">
        <v>5.7141203703703715E-2</v>
      </c>
    </row>
    <row r="10" spans="2:20" ht="15" customHeight="1" x14ac:dyDescent="0.2">
      <c r="B10" s="25">
        <v>16</v>
      </c>
      <c r="C10" s="26">
        <v>5.7453703703703701E-2</v>
      </c>
      <c r="E10" s="27">
        <v>7</v>
      </c>
      <c r="F10" s="45" t="str">
        <f>'LEG A'!F10</f>
        <v>HUNCOTE MENS B</v>
      </c>
      <c r="G10" s="29" t="s">
        <v>106</v>
      </c>
      <c r="H10" s="46">
        <f>IF('LEG A'!H10="","WAIT",'LEG A'!H10)</f>
        <v>3.6967592592592594E-2</v>
      </c>
      <c r="I10" s="47">
        <f>VLOOKUP(E4:E43,$B4:$C43,2,0)</f>
        <v>6.7094907407407409E-2</v>
      </c>
      <c r="J10" s="48">
        <f t="shared" si="0"/>
        <v>3.0127314814814815E-2</v>
      </c>
      <c r="K10" s="48">
        <f>'LEG A'!H10+J10</f>
        <v>6.7094907407407409E-2</v>
      </c>
      <c r="M10" s="49">
        <v>7</v>
      </c>
      <c r="N10" s="49" t="s">
        <v>33</v>
      </c>
      <c r="O10" s="49" t="s">
        <v>107</v>
      </c>
      <c r="P10" s="50">
        <v>2.6539351851851852E-2</v>
      </c>
      <c r="R10" s="49"/>
      <c r="S10" s="49" t="s">
        <v>33</v>
      </c>
      <c r="T10" s="50">
        <v>5.7453703703703701E-2</v>
      </c>
    </row>
    <row r="11" spans="2:20" ht="15" customHeight="1" x14ac:dyDescent="0.2">
      <c r="B11" s="25">
        <v>6</v>
      </c>
      <c r="C11" s="26">
        <v>5.8078703703703716E-2</v>
      </c>
      <c r="E11" s="27">
        <v>8</v>
      </c>
      <c r="F11" s="45" t="str">
        <f>'LEG A'!F11</f>
        <v>LEIC TRI MIXED A</v>
      </c>
      <c r="G11" s="29" t="s">
        <v>108</v>
      </c>
      <c r="H11" s="46">
        <f>IF('LEG A'!H11="","WAIT",'LEG A'!H11)</f>
        <v>2.7800925925925927E-2</v>
      </c>
      <c r="I11" s="47">
        <f>VLOOKUP(E4:E43,$B4:$C43,2,0)</f>
        <v>5.5775462962962971E-2</v>
      </c>
      <c r="J11" s="48">
        <f t="shared" si="0"/>
        <v>2.7974537037037044E-2</v>
      </c>
      <c r="K11" s="48">
        <f>'LEG A'!H11+J11</f>
        <v>5.5775462962962971E-2</v>
      </c>
      <c r="M11" s="49">
        <v>8</v>
      </c>
      <c r="N11" s="49" t="s">
        <v>25</v>
      </c>
      <c r="O11" s="49" t="s">
        <v>105</v>
      </c>
      <c r="P11" s="50">
        <v>2.6701388888888899E-2</v>
      </c>
      <c r="R11" s="49"/>
      <c r="S11" s="49" t="s">
        <v>25</v>
      </c>
      <c r="T11" s="50">
        <v>5.8078703703703716E-2</v>
      </c>
    </row>
    <row r="12" spans="2:20" ht="15" customHeight="1" x14ac:dyDescent="0.2">
      <c r="B12" s="25">
        <v>3</v>
      </c>
      <c r="C12" s="26">
        <v>5.8206018518518511E-2</v>
      </c>
      <c r="E12" s="27">
        <v>9</v>
      </c>
      <c r="F12" s="45" t="str">
        <f>'LEG A'!F12</f>
        <v>LEIC TRI MIXED B</v>
      </c>
      <c r="G12" s="29" t="s">
        <v>109</v>
      </c>
      <c r="H12" s="46">
        <f>IF('LEG A'!H12="","WAIT",'LEG A'!H12)</f>
        <v>3.4212962962962966E-2</v>
      </c>
      <c r="I12" s="47">
        <f>VLOOKUP(E4:E43,$B4:$C43,2,0)</f>
        <v>7.0833333333333331E-2</v>
      </c>
      <c r="J12" s="48">
        <f t="shared" si="0"/>
        <v>3.6620370370370366E-2</v>
      </c>
      <c r="K12" s="48">
        <f>'LEG A'!H12+J12</f>
        <v>7.0833333333333331E-2</v>
      </c>
      <c r="M12" s="49">
        <v>9</v>
      </c>
      <c r="N12" s="49" t="s">
        <v>17</v>
      </c>
      <c r="O12" s="49" t="s">
        <v>108</v>
      </c>
      <c r="P12" s="50">
        <v>2.7974537037037041E-2</v>
      </c>
      <c r="R12" s="49"/>
      <c r="S12" s="49" t="s">
        <v>15</v>
      </c>
      <c r="T12" s="50">
        <v>5.8206018518518511E-2</v>
      </c>
    </row>
    <row r="13" spans="2:20" ht="15" customHeight="1" x14ac:dyDescent="0.2">
      <c r="B13" s="25">
        <v>24</v>
      </c>
      <c r="C13" s="26">
        <v>5.8692129629629629E-2</v>
      </c>
      <c r="E13" s="27">
        <v>10</v>
      </c>
      <c r="F13" s="45" t="str">
        <f>'LEG A'!F13</f>
        <v>WEST END MIXED A</v>
      </c>
      <c r="G13" s="29" t="s">
        <v>110</v>
      </c>
      <c r="H13" s="46">
        <f>IF('LEG A'!H13="","WAIT",'LEG A'!H13)</f>
        <v>3.3229166666666664E-2</v>
      </c>
      <c r="I13" s="47">
        <f>VLOOKUP(E4:E43,$B4:$C43,2,0)</f>
        <v>6.3715277777777787E-2</v>
      </c>
      <c r="J13" s="48">
        <f t="shared" si="0"/>
        <v>3.0486111111111124E-2</v>
      </c>
      <c r="K13" s="48">
        <f>'LEG A'!H13+J13</f>
        <v>6.3715277777777787E-2</v>
      </c>
      <c r="M13" s="49">
        <v>10</v>
      </c>
      <c r="N13" s="49" t="s">
        <v>11</v>
      </c>
      <c r="O13" s="49" t="s">
        <v>97</v>
      </c>
      <c r="P13" s="50">
        <v>2.8553240740740737E-2</v>
      </c>
      <c r="R13" s="49"/>
      <c r="S13" s="49" t="s">
        <v>13</v>
      </c>
      <c r="T13" s="50">
        <v>5.8692129629629629E-2</v>
      </c>
    </row>
    <row r="14" spans="2:20" ht="15" customHeight="1" x14ac:dyDescent="0.2">
      <c r="B14" s="25">
        <v>4</v>
      </c>
      <c r="C14" s="26">
        <v>6.1967592592592595E-2</v>
      </c>
      <c r="E14" s="27">
        <v>11</v>
      </c>
      <c r="F14" s="45" t="str">
        <f>'LEG A'!F14</f>
        <v>WEST END MIXED B</v>
      </c>
      <c r="G14" s="29" t="s">
        <v>111</v>
      </c>
      <c r="H14" s="46">
        <f>IF('LEG A'!H14="","WAIT",'LEG A'!H14)</f>
        <v>3.6087962962962968E-2</v>
      </c>
      <c r="I14" s="47">
        <f>VLOOKUP(E4:E43,$B4:$C43,2,0)</f>
        <v>6.8275462962962954E-2</v>
      </c>
      <c r="J14" s="48">
        <f t="shared" si="0"/>
        <v>3.2187499999999987E-2</v>
      </c>
      <c r="K14" s="48">
        <f>'LEG A'!H14+J14</f>
        <v>6.8275462962962954E-2</v>
      </c>
      <c r="M14" s="49">
        <v>11</v>
      </c>
      <c r="N14" s="49" t="s">
        <v>55</v>
      </c>
      <c r="O14" s="49" t="s">
        <v>112</v>
      </c>
      <c r="P14" s="50">
        <v>2.8738425925925928E-2</v>
      </c>
      <c r="R14" s="49"/>
      <c r="S14" s="49" t="s">
        <v>19</v>
      </c>
      <c r="T14" s="50">
        <v>6.1967592592592595E-2</v>
      </c>
    </row>
    <row r="15" spans="2:20" ht="15" customHeight="1" x14ac:dyDescent="0.2">
      <c r="B15" s="25">
        <v>23</v>
      </c>
      <c r="C15" s="26">
        <v>6.2800925925925927E-2</v>
      </c>
      <c r="E15" s="27">
        <v>12</v>
      </c>
      <c r="F15" s="45" t="str">
        <f>'LEG A'!F15</f>
        <v>WEST END MIXED C</v>
      </c>
      <c r="G15" s="29" t="s">
        <v>113</v>
      </c>
      <c r="H15" s="46">
        <f>IF('LEG A'!H15="","WAIT",'LEG A'!H15)</f>
        <v>3.9930555555555566E-2</v>
      </c>
      <c r="I15" s="47">
        <f>VLOOKUP(E4:E43,$B4:$C43,2,0)</f>
        <v>7.3252314814814812E-2</v>
      </c>
      <c r="J15" s="48">
        <f t="shared" si="0"/>
        <v>3.3321759259259245E-2</v>
      </c>
      <c r="K15" s="48">
        <f>'LEG A'!H15+J15</f>
        <v>7.3252314814814812E-2</v>
      </c>
      <c r="M15" s="49">
        <v>12</v>
      </c>
      <c r="N15" s="49" t="s">
        <v>15</v>
      </c>
      <c r="O15" s="49" t="s">
        <v>99</v>
      </c>
      <c r="P15" s="50">
        <v>2.8749999999999991E-2</v>
      </c>
      <c r="R15" s="49"/>
      <c r="S15" s="49" t="s">
        <v>39</v>
      </c>
      <c r="T15" s="50">
        <v>6.2800925925925927E-2</v>
      </c>
    </row>
    <row r="16" spans="2:20" ht="15" customHeight="1" x14ac:dyDescent="0.2">
      <c r="B16" s="25">
        <v>32</v>
      </c>
      <c r="C16" s="26">
        <v>6.2997685185185184E-2</v>
      </c>
      <c r="E16" s="27">
        <v>13</v>
      </c>
      <c r="F16" s="45" t="str">
        <f>'LEG A'!F16</f>
        <v>HINCKLEY MEN</v>
      </c>
      <c r="G16" s="29" t="s">
        <v>98</v>
      </c>
      <c r="H16" s="46">
        <f>IF('LEG A'!H16="","WAIT",'LEG A'!H16)</f>
        <v>3.0162037037037032E-2</v>
      </c>
      <c r="I16" s="47">
        <f>VLOOKUP(E4:E43,$B4:$C43,2,0)</f>
        <v>5.4108796296296301E-2</v>
      </c>
      <c r="J16" s="48">
        <f t="shared" si="0"/>
        <v>2.3946759259259268E-2</v>
      </c>
      <c r="K16" s="48">
        <f>'LEG A'!H16+J16</f>
        <v>5.4108796296296301E-2</v>
      </c>
      <c r="M16" s="49">
        <v>13</v>
      </c>
      <c r="N16" s="49" t="s">
        <v>81</v>
      </c>
      <c r="O16" s="49" t="s">
        <v>114</v>
      </c>
      <c r="P16" s="50">
        <v>2.91550925925926E-2</v>
      </c>
      <c r="R16" s="49"/>
      <c r="S16" s="49" t="s">
        <v>55</v>
      </c>
      <c r="T16" s="50">
        <v>6.2997685185185184E-2</v>
      </c>
    </row>
    <row r="17" spans="2:20" ht="15" customHeight="1" x14ac:dyDescent="0.2">
      <c r="B17" s="25">
        <v>10</v>
      </c>
      <c r="C17" s="26">
        <v>6.3715277777777787E-2</v>
      </c>
      <c r="E17" s="27">
        <v>14</v>
      </c>
      <c r="F17" s="45" t="str">
        <f>'LEG A'!F17</f>
        <v>HINCKLEY LADIES</v>
      </c>
      <c r="G17" s="29" t="s">
        <v>115</v>
      </c>
      <c r="H17" s="46">
        <f>IF('LEG A'!H17="","WAIT",'LEG A'!H17)</f>
        <v>4.2430555555555555E-2</v>
      </c>
      <c r="I17" s="47">
        <f>VLOOKUP(E4:E43,$B4:$C43,2,0)</f>
        <v>7.362268518518518E-2</v>
      </c>
      <c r="J17" s="48">
        <f t="shared" si="0"/>
        <v>3.1192129629629625E-2</v>
      </c>
      <c r="K17" s="48">
        <f>'LEG A'!H17+J17</f>
        <v>7.362268518518518E-2</v>
      </c>
      <c r="M17" s="49">
        <v>14</v>
      </c>
      <c r="N17" s="49" t="s">
        <v>57</v>
      </c>
      <c r="O17" s="49" t="s">
        <v>116</v>
      </c>
      <c r="P17" s="50">
        <v>2.9444444444444447E-2</v>
      </c>
      <c r="R17" s="49"/>
      <c r="S17" s="49" t="s">
        <v>37</v>
      </c>
      <c r="T17" s="50">
        <v>6.3715277777777787E-2</v>
      </c>
    </row>
    <row r="18" spans="2:20" ht="15" customHeight="1" x14ac:dyDescent="0.2">
      <c r="B18" s="25">
        <v>35</v>
      </c>
      <c r="C18" s="26">
        <v>6.5023148148148149E-2</v>
      </c>
      <c r="E18" s="27">
        <v>15</v>
      </c>
      <c r="F18" s="45" t="str">
        <f>'LEG A'!F18</f>
        <v>HINCKLEY MIXED</v>
      </c>
      <c r="G18" s="29" t="s">
        <v>117</v>
      </c>
      <c r="H18" s="46">
        <f>IF('LEG A'!H18="","WAIT",'LEG A'!H18)</f>
        <v>3.7094907407407403E-2</v>
      </c>
      <c r="I18" s="47">
        <f>VLOOKUP(E4:E43,$B4:$C43,2,0)</f>
        <v>6.6655092592592599E-2</v>
      </c>
      <c r="J18" s="48">
        <f t="shared" si="0"/>
        <v>2.9560185185185196E-2</v>
      </c>
      <c r="K18" s="48">
        <f>'LEG A'!H18+J18</f>
        <v>6.6655092592592599E-2</v>
      </c>
      <c r="M18" s="49">
        <v>15</v>
      </c>
      <c r="N18" s="49" t="s">
        <v>53</v>
      </c>
      <c r="O18" s="49" t="s">
        <v>117</v>
      </c>
      <c r="P18" s="50">
        <v>2.9560185185185196E-2</v>
      </c>
      <c r="R18" s="49"/>
      <c r="S18" s="49" t="s">
        <v>51</v>
      </c>
      <c r="T18" s="50">
        <v>6.5023148148148149E-2</v>
      </c>
    </row>
    <row r="19" spans="2:20" ht="15" customHeight="1" x14ac:dyDescent="0.2">
      <c r="B19" s="25">
        <v>37</v>
      </c>
      <c r="C19" s="26">
        <v>6.5474537037037039E-2</v>
      </c>
      <c r="E19" s="27">
        <v>16</v>
      </c>
      <c r="F19" s="45" t="str">
        <f>'LEG A'!F19</f>
        <v>WREAKE MENS A</v>
      </c>
      <c r="G19" s="29" t="s">
        <v>107</v>
      </c>
      <c r="H19" s="46">
        <f>IF('LEG A'!H19="","WAIT",'LEG A'!H19)</f>
        <v>3.0914351851851853E-2</v>
      </c>
      <c r="I19" s="47">
        <f>VLOOKUP(E4:E43,$B4:$C43,2,0)</f>
        <v>5.7453703703703701E-2</v>
      </c>
      <c r="J19" s="48">
        <f t="shared" si="0"/>
        <v>2.6539351851851849E-2</v>
      </c>
      <c r="K19" s="48">
        <f>'LEG A'!H19+J19</f>
        <v>5.7453703703703701E-2</v>
      </c>
      <c r="M19" s="49">
        <v>16</v>
      </c>
      <c r="N19" s="49" t="s">
        <v>67</v>
      </c>
      <c r="O19" s="49" t="s">
        <v>118</v>
      </c>
      <c r="P19" s="50">
        <v>2.987268518518519E-2</v>
      </c>
      <c r="R19" s="49"/>
      <c r="S19" s="49" t="s">
        <v>47</v>
      </c>
      <c r="T19" s="50">
        <v>6.5474537037037039E-2</v>
      </c>
    </row>
    <row r="20" spans="2:20" ht="15" customHeight="1" x14ac:dyDescent="0.2">
      <c r="B20" s="25">
        <v>5</v>
      </c>
      <c r="C20" s="26">
        <v>6.5682870370370364E-2</v>
      </c>
      <c r="E20" s="27">
        <v>17</v>
      </c>
      <c r="F20" s="45" t="str">
        <f>'LEG A'!F20</f>
        <v>WREAKE MENS B</v>
      </c>
      <c r="G20" s="29" t="s">
        <v>116</v>
      </c>
      <c r="H20" s="46">
        <f>IF('LEG A'!H20="","WAIT",'LEG A'!H20)</f>
        <v>3.7812500000000006E-2</v>
      </c>
      <c r="I20" s="47">
        <f>VLOOKUP(E4:E43,$B4:$C43,2,0)</f>
        <v>6.7256944444444453E-2</v>
      </c>
      <c r="J20" s="48">
        <f t="shared" si="0"/>
        <v>2.9444444444444447E-2</v>
      </c>
      <c r="K20" s="48">
        <f>'LEG A'!H20+J20</f>
        <v>6.7256944444444453E-2</v>
      </c>
      <c r="M20" s="49">
        <v>17</v>
      </c>
      <c r="N20" s="49" t="s">
        <v>29</v>
      </c>
      <c r="O20" s="49" t="s">
        <v>106</v>
      </c>
      <c r="P20" s="50">
        <v>3.0127314814814815E-2</v>
      </c>
      <c r="R20" s="49"/>
      <c r="S20" s="49" t="s">
        <v>21</v>
      </c>
      <c r="T20" s="50">
        <v>6.5682870370370364E-2</v>
      </c>
    </row>
    <row r="21" spans="2:20" ht="15" customHeight="1" x14ac:dyDescent="0.2">
      <c r="B21" s="25">
        <v>33</v>
      </c>
      <c r="C21" s="26">
        <v>6.5729166666666672E-2</v>
      </c>
      <c r="E21" s="27">
        <v>18</v>
      </c>
      <c r="F21" s="45" t="str">
        <f>'LEG A'!F21</f>
        <v>WREAKE LADIES A</v>
      </c>
      <c r="G21" s="29" t="s">
        <v>119</v>
      </c>
      <c r="H21" s="46">
        <f>IF('LEG A'!H21="","WAIT",'LEG A'!H21)</f>
        <v>4.1250000000000002E-2</v>
      </c>
      <c r="I21" s="47">
        <f>VLOOKUP(E4:E43,$B4:$C43,2,0)</f>
        <v>7.3449074074074069E-2</v>
      </c>
      <c r="J21" s="48">
        <f t="shared" si="0"/>
        <v>3.2199074074074067E-2</v>
      </c>
      <c r="K21" s="48">
        <f>'LEG A'!H21+J21</f>
        <v>7.3449074074074069E-2</v>
      </c>
      <c r="M21" s="49">
        <v>18</v>
      </c>
      <c r="N21" s="49" t="s">
        <v>21</v>
      </c>
      <c r="O21" s="49" t="s">
        <v>103</v>
      </c>
      <c r="P21" s="50">
        <v>3.0173611111111102E-2</v>
      </c>
      <c r="R21" s="49"/>
      <c r="S21" s="49" t="s">
        <v>67</v>
      </c>
      <c r="T21" s="50">
        <v>6.5729166666666672E-2</v>
      </c>
    </row>
    <row r="22" spans="2:20" ht="15" customHeight="1" x14ac:dyDescent="0.2">
      <c r="B22" s="25">
        <v>30</v>
      </c>
      <c r="C22" s="26">
        <v>6.6458333333333341E-2</v>
      </c>
      <c r="E22" s="27">
        <v>19</v>
      </c>
      <c r="F22" s="45" t="str">
        <f>'LEG A'!F22</f>
        <v>WREAKE LADIES B</v>
      </c>
      <c r="G22" s="29" t="s">
        <v>120</v>
      </c>
      <c r="H22" s="46">
        <f>IF('LEG A'!H22="","WAIT",'LEG A'!H22)</f>
        <v>4.2870370370370371E-2</v>
      </c>
      <c r="I22" s="47">
        <f>VLOOKUP(E4:E43,$B4:$C43,2,0)</f>
        <v>7.7511574074074066E-2</v>
      </c>
      <c r="J22" s="48">
        <f t="shared" si="0"/>
        <v>3.4641203703703695E-2</v>
      </c>
      <c r="K22" s="48">
        <f>'LEG A'!H22+J22</f>
        <v>7.7511574074074066E-2</v>
      </c>
      <c r="M22" s="49">
        <v>19</v>
      </c>
      <c r="N22" s="49" t="s">
        <v>39</v>
      </c>
      <c r="O22" s="49" t="s">
        <v>121</v>
      </c>
      <c r="P22" s="50">
        <v>3.0243055555555558E-2</v>
      </c>
      <c r="R22" s="49"/>
      <c r="S22" s="49" t="s">
        <v>81</v>
      </c>
      <c r="T22" s="50">
        <v>6.6458333333333341E-2</v>
      </c>
    </row>
    <row r="23" spans="2:20" ht="15" customHeight="1" x14ac:dyDescent="0.2">
      <c r="B23" s="25">
        <v>15</v>
      </c>
      <c r="C23" s="26">
        <v>6.6655092592592599E-2</v>
      </c>
      <c r="E23" s="27">
        <v>20</v>
      </c>
      <c r="F23" s="45" t="str">
        <f>'LEG A'!F23</f>
        <v>LEICESTER TRI MEN</v>
      </c>
      <c r="G23" s="29" t="s">
        <v>122</v>
      </c>
      <c r="H23" s="46">
        <f>IF('LEG A'!H23="","WAIT",'LEG A'!H23)</f>
        <v>3.7673611111111109E-2</v>
      </c>
      <c r="I23" s="47">
        <f>VLOOKUP(E4:E43,$B4:$C43,2,0)</f>
        <v>6.7962962962962961E-2</v>
      </c>
      <c r="J23" s="48">
        <f t="shared" si="0"/>
        <v>3.0289351851851852E-2</v>
      </c>
      <c r="K23" s="48">
        <f>'LEG A'!H23+J23</f>
        <v>6.7962962962962961E-2</v>
      </c>
      <c r="M23" s="49">
        <v>20</v>
      </c>
      <c r="N23" s="49" t="s">
        <v>65</v>
      </c>
      <c r="O23" s="49" t="s">
        <v>122</v>
      </c>
      <c r="P23" s="50">
        <v>3.0289351851851852E-2</v>
      </c>
      <c r="R23" s="49"/>
      <c r="S23" s="49" t="s">
        <v>53</v>
      </c>
      <c r="T23" s="50">
        <v>6.6655092592592599E-2</v>
      </c>
    </row>
    <row r="24" spans="2:20" ht="15" customHeight="1" x14ac:dyDescent="0.2">
      <c r="B24" s="25">
        <v>2</v>
      </c>
      <c r="C24" s="26">
        <v>6.6932870370370365E-2</v>
      </c>
      <c r="E24" s="27">
        <v>21</v>
      </c>
      <c r="F24" s="45" t="str">
        <f>'LEG A'!F24</f>
        <v>FLECKNEY &amp; KIB MIXED</v>
      </c>
      <c r="G24" s="29" t="s">
        <v>123</v>
      </c>
      <c r="H24" s="46">
        <f>IF('LEG A'!H24="","WAIT",'LEG A'!H24)</f>
        <v>3.8090277777777778E-2</v>
      </c>
      <c r="I24" s="47">
        <f>VLOOKUP(E4:E43,$B4:$C43,2,0)</f>
        <v>6.8773148148148153E-2</v>
      </c>
      <c r="J24" s="48">
        <f t="shared" si="0"/>
        <v>3.0682870370370374E-2</v>
      </c>
      <c r="K24" s="48">
        <f>'LEG A'!H24+J24</f>
        <v>6.8773148148148153E-2</v>
      </c>
      <c r="M24" s="49">
        <v>21</v>
      </c>
      <c r="N24" s="49" t="s">
        <v>37</v>
      </c>
      <c r="O24" s="49" t="s">
        <v>110</v>
      </c>
      <c r="P24" s="50">
        <v>3.0486111111111127E-2</v>
      </c>
      <c r="R24" s="49"/>
      <c r="S24" s="49" t="s">
        <v>11</v>
      </c>
      <c r="T24" s="50">
        <v>6.6932870370370365E-2</v>
      </c>
    </row>
    <row r="25" spans="2:20" ht="15" customHeight="1" x14ac:dyDescent="0.2">
      <c r="B25" s="25">
        <v>7</v>
      </c>
      <c r="C25" s="26">
        <v>6.7094907407407409E-2</v>
      </c>
      <c r="E25" s="27">
        <v>22</v>
      </c>
      <c r="F25" s="45" t="str">
        <f>'LEG A'!F25</f>
        <v>STILTON STRIDERS MIXED</v>
      </c>
      <c r="G25" s="29" t="s">
        <v>100</v>
      </c>
      <c r="H25" s="46">
        <f>IF('LEG A'!H25="","WAIT",'LEG A'!H25)</f>
        <v>3.0324074074074076E-2</v>
      </c>
      <c r="I25" s="47">
        <f>VLOOKUP(E4:E43,$B4:$C43,2,0)</f>
        <v>5.4641203703703706E-2</v>
      </c>
      <c r="J25" s="48">
        <f t="shared" si="0"/>
        <v>2.431712962962963E-2</v>
      </c>
      <c r="K25" s="48">
        <f>'LEG A'!H25+J25</f>
        <v>5.4641203703703706E-2</v>
      </c>
      <c r="M25" s="49">
        <v>22</v>
      </c>
      <c r="N25" s="49" t="s">
        <v>69</v>
      </c>
      <c r="O25" s="49" t="s">
        <v>123</v>
      </c>
      <c r="P25" s="50">
        <v>3.0682870370370374E-2</v>
      </c>
      <c r="R25" s="49"/>
      <c r="S25" s="49" t="s">
        <v>29</v>
      </c>
      <c r="T25" s="50">
        <v>6.7094907407407409E-2</v>
      </c>
    </row>
    <row r="26" spans="2:20" ht="15" customHeight="1" x14ac:dyDescent="0.2">
      <c r="B26" s="25">
        <v>17</v>
      </c>
      <c r="C26" s="26">
        <v>6.7256944444444453E-2</v>
      </c>
      <c r="E26" s="27">
        <v>23</v>
      </c>
      <c r="F26" s="45" t="str">
        <f>'LEG A'!F26</f>
        <v>WIGSTON PHOENIX MIXED</v>
      </c>
      <c r="G26" s="29" t="s">
        <v>121</v>
      </c>
      <c r="H26" s="46">
        <f>IF('LEG A'!H26="","WAIT",'LEG A'!H26)</f>
        <v>3.2557870370370369E-2</v>
      </c>
      <c r="I26" s="47">
        <f>VLOOKUP(E4:E43,$B4:$C43,2,0)</f>
        <v>6.2800925925925927E-2</v>
      </c>
      <c r="J26" s="48">
        <f t="shared" si="0"/>
        <v>3.0243055555555558E-2</v>
      </c>
      <c r="K26" s="48">
        <f>'LEG A'!H26+J26</f>
        <v>6.2800925925925927E-2</v>
      </c>
      <c r="M26" s="49">
        <v>23</v>
      </c>
      <c r="N26" s="49" t="s">
        <v>13</v>
      </c>
      <c r="O26" s="49" t="s">
        <v>124</v>
      </c>
      <c r="P26" s="50">
        <v>3.1006944444444441E-2</v>
      </c>
      <c r="R26" s="49"/>
      <c r="S26" s="49" t="s">
        <v>57</v>
      </c>
      <c r="T26" s="50">
        <v>6.7256944444444453E-2</v>
      </c>
    </row>
    <row r="27" spans="2:20" ht="15" customHeight="1" x14ac:dyDescent="0.2">
      <c r="B27" s="25">
        <v>31</v>
      </c>
      <c r="C27" s="26">
        <v>6.7916666666666667E-2</v>
      </c>
      <c r="E27" s="27">
        <v>24</v>
      </c>
      <c r="F27" s="45" t="str">
        <f>'LEG A'!F27</f>
        <v>BEAUMONT MIXED</v>
      </c>
      <c r="G27" s="29" t="s">
        <v>124</v>
      </c>
      <c r="H27" s="46">
        <f>IF('LEG A'!H27="","WAIT",'LEG A'!H27)</f>
        <v>2.7685185185185191E-2</v>
      </c>
      <c r="I27" s="47">
        <f>VLOOKUP(E4:E43,$B4:$C43,2,0)</f>
        <v>5.8692129629629629E-2</v>
      </c>
      <c r="J27" s="48">
        <f t="shared" si="0"/>
        <v>3.1006944444444438E-2</v>
      </c>
      <c r="K27" s="48">
        <f>'LEG A'!H27+J27</f>
        <v>5.8692129629629629E-2</v>
      </c>
      <c r="M27" s="49">
        <v>24</v>
      </c>
      <c r="N27" s="49" t="s">
        <v>75</v>
      </c>
      <c r="O27" s="49" t="s">
        <v>125</v>
      </c>
      <c r="P27" s="50">
        <v>3.1018518518518522E-2</v>
      </c>
      <c r="R27" s="49"/>
      <c r="S27" s="49" t="s">
        <v>75</v>
      </c>
      <c r="T27" s="50">
        <v>6.7916666666666667E-2</v>
      </c>
    </row>
    <row r="28" spans="2:20" ht="15" customHeight="1" x14ac:dyDescent="0.2">
      <c r="B28" s="25">
        <v>20</v>
      </c>
      <c r="C28" s="26">
        <v>6.7962962962962961E-2</v>
      </c>
      <c r="E28" s="27">
        <v>25</v>
      </c>
      <c r="F28" s="45" t="str">
        <f>'LEG A'!F28</f>
        <v>BIRSTALL MEN</v>
      </c>
      <c r="G28" s="29" t="s">
        <v>102</v>
      </c>
      <c r="H28" s="46">
        <f>IF('LEG A'!H28="","WAIT",'LEG A'!H28)</f>
        <v>3.2777777777777781E-2</v>
      </c>
      <c r="I28" s="47">
        <f>VLOOKUP(E4:E43,$B4:$C43,2,0)</f>
        <v>5.7141203703703715E-2</v>
      </c>
      <c r="J28" s="48">
        <f t="shared" si="0"/>
        <v>2.4363425925925934E-2</v>
      </c>
      <c r="K28" s="48">
        <f>'LEG A'!H28+J28</f>
        <v>5.7141203703703715E-2</v>
      </c>
      <c r="M28" s="49">
        <v>25</v>
      </c>
      <c r="N28" s="49" t="s">
        <v>49</v>
      </c>
      <c r="O28" s="49" t="s">
        <v>115</v>
      </c>
      <c r="P28" s="50">
        <v>3.1192129629629625E-2</v>
      </c>
      <c r="R28" s="49"/>
      <c r="S28" s="49" t="s">
        <v>65</v>
      </c>
      <c r="T28" s="50">
        <v>6.7962962962962961E-2</v>
      </c>
    </row>
    <row r="29" spans="2:20" ht="15" customHeight="1" x14ac:dyDescent="0.2">
      <c r="B29" s="25">
        <v>11</v>
      </c>
      <c r="C29" s="26">
        <v>6.8275462962962954E-2</v>
      </c>
      <c r="E29" s="27">
        <v>26</v>
      </c>
      <c r="F29" s="45" t="str">
        <f>'LEG A'!F29</f>
        <v>BIRSTALL LADIES</v>
      </c>
      <c r="G29" s="29" t="s">
        <v>126</v>
      </c>
      <c r="H29" s="46">
        <f>IF('LEG A'!H29="","WAIT",'LEG A'!H29)</f>
        <v>3.7199074074074072E-2</v>
      </c>
      <c r="I29" s="47">
        <f>VLOOKUP(E4:E43,$B4:$C43,2,0)</f>
        <v>7.3958333333333334E-2</v>
      </c>
      <c r="J29" s="48">
        <f t="shared" si="0"/>
        <v>3.6759259259259262E-2</v>
      </c>
      <c r="K29" s="48">
        <f>'LEG A'!H29+J29</f>
        <v>7.3958333333333334E-2</v>
      </c>
      <c r="M29" s="49">
        <v>26</v>
      </c>
      <c r="N29" s="49" t="s">
        <v>51</v>
      </c>
      <c r="O29" s="49" t="s">
        <v>127</v>
      </c>
      <c r="P29" s="50">
        <v>3.1585648148148147E-2</v>
      </c>
      <c r="R29" s="49"/>
      <c r="S29" s="49" t="s">
        <v>41</v>
      </c>
      <c r="T29" s="50">
        <v>6.8275462962962954E-2</v>
      </c>
    </row>
    <row r="30" spans="2:20" ht="15" customHeight="1" x14ac:dyDescent="0.2">
      <c r="B30" s="25">
        <v>29</v>
      </c>
      <c r="C30" s="26">
        <v>6.8657407407407403E-2</v>
      </c>
      <c r="E30" s="27">
        <v>27</v>
      </c>
      <c r="F30" s="45" t="str">
        <f>'LEG A'!F30</f>
        <v>BARROW MENS A</v>
      </c>
      <c r="G30" s="29" t="s">
        <v>104</v>
      </c>
      <c r="H30" s="46">
        <f>IF('LEG A'!H30="","WAIT",'LEG A'!H30)</f>
        <v>3.0138888888888885E-2</v>
      </c>
      <c r="I30" s="47">
        <f>VLOOKUP(E4:E43,$B4:$C43,2,0)</f>
        <v>5.660879629629631E-2</v>
      </c>
      <c r="J30" s="48">
        <f t="shared" si="0"/>
        <v>2.6469907407407425E-2</v>
      </c>
      <c r="K30" s="48">
        <f>'LEG A'!H30+J30</f>
        <v>5.660879629629631E-2</v>
      </c>
      <c r="M30" s="49">
        <v>27</v>
      </c>
      <c r="N30" s="49" t="s">
        <v>47</v>
      </c>
      <c r="O30" s="49" t="s">
        <v>128</v>
      </c>
      <c r="P30" s="50">
        <v>3.2071759259259265E-2</v>
      </c>
      <c r="R30" s="49"/>
      <c r="S30" s="49" t="s">
        <v>59</v>
      </c>
      <c r="T30" s="50">
        <v>6.8657407407407403E-2</v>
      </c>
    </row>
    <row r="31" spans="2:20" ht="15" customHeight="1" x14ac:dyDescent="0.2">
      <c r="B31" s="25">
        <v>21</v>
      </c>
      <c r="C31" s="26">
        <v>6.8773148148148153E-2</v>
      </c>
      <c r="E31" s="27">
        <v>28</v>
      </c>
      <c r="F31" s="45" t="str">
        <f>'LEG A'!F31</f>
        <v>BARROW MENS B</v>
      </c>
      <c r="G31" s="29" t="s">
        <v>129</v>
      </c>
      <c r="H31" s="46">
        <f>IF('LEG A'!H31="","WAIT",'LEG A'!H31)</f>
        <v>3.6990740740740741E-2</v>
      </c>
      <c r="I31" s="47">
        <f>VLOOKUP(E4:E43,$B4:$C43,2,0)</f>
        <v>7.6435185185185189E-2</v>
      </c>
      <c r="J31" s="48">
        <f t="shared" si="0"/>
        <v>3.9444444444444449E-2</v>
      </c>
      <c r="K31" s="48">
        <f>'LEG A'!H31+J31</f>
        <v>7.6435185185185189E-2</v>
      </c>
      <c r="M31" s="49">
        <v>28</v>
      </c>
      <c r="N31" s="49" t="s">
        <v>41</v>
      </c>
      <c r="O31" s="49" t="s">
        <v>111</v>
      </c>
      <c r="P31" s="50">
        <v>3.2187499999999987E-2</v>
      </c>
      <c r="R31" s="49"/>
      <c r="S31" s="49" t="s">
        <v>69</v>
      </c>
      <c r="T31" s="50">
        <v>6.8773148148148153E-2</v>
      </c>
    </row>
    <row r="32" spans="2:20" ht="15" customHeight="1" x14ac:dyDescent="0.2">
      <c r="B32" s="25">
        <v>9</v>
      </c>
      <c r="C32" s="26">
        <v>7.0833333333333331E-2</v>
      </c>
      <c r="E32" s="27">
        <v>29</v>
      </c>
      <c r="F32" s="45" t="str">
        <f>'LEG A'!F32</f>
        <v>BARROW LADIES</v>
      </c>
      <c r="G32" s="29" t="s">
        <v>130</v>
      </c>
      <c r="H32" s="46">
        <f>IF('LEG A'!H32="","WAIT",'LEG A'!H32)</f>
        <v>3.5057870370370371E-2</v>
      </c>
      <c r="I32" s="47">
        <f>VLOOKUP(E4:E43,$B4:$C43,2,0)</f>
        <v>6.8657407407407403E-2</v>
      </c>
      <c r="J32" s="48">
        <f t="shared" si="0"/>
        <v>3.3599537037037032E-2</v>
      </c>
      <c r="K32" s="48">
        <f>'LEG A'!H32+J32</f>
        <v>6.8657407407407403E-2</v>
      </c>
      <c r="M32" s="49">
        <v>29</v>
      </c>
      <c r="N32" s="49" t="s">
        <v>61</v>
      </c>
      <c r="O32" s="49" t="s">
        <v>119</v>
      </c>
      <c r="P32" s="50">
        <v>3.2199074074074067E-2</v>
      </c>
      <c r="R32" s="49"/>
      <c r="S32" s="49" t="s">
        <v>35</v>
      </c>
      <c r="T32" s="50">
        <v>7.0833333333333331E-2</v>
      </c>
    </row>
    <row r="33" spans="2:20" ht="15" customHeight="1" x14ac:dyDescent="0.2">
      <c r="B33" s="25">
        <v>36</v>
      </c>
      <c r="C33" s="26">
        <v>7.1030092592592589E-2</v>
      </c>
      <c r="E33" s="27">
        <v>30</v>
      </c>
      <c r="F33" s="45" t="str">
        <f>'LEG A'!F33</f>
        <v>OWLS MIXED A</v>
      </c>
      <c r="G33" s="29" t="s">
        <v>114</v>
      </c>
      <c r="H33" s="46">
        <f>IF('LEG A'!H33="","WAIT",'LEG A'!H33)</f>
        <v>3.7303240740740741E-2</v>
      </c>
      <c r="I33" s="47">
        <f>VLOOKUP(E4:E43,$B4:$C43,2,0)</f>
        <v>6.6458333333333341E-2</v>
      </c>
      <c r="J33" s="48">
        <f t="shared" si="0"/>
        <v>2.91550925925926E-2</v>
      </c>
      <c r="K33" s="48">
        <f>'LEG A'!H33+J33</f>
        <v>6.6458333333333341E-2</v>
      </c>
      <c r="M33" s="49">
        <v>30</v>
      </c>
      <c r="N33" s="49" t="s">
        <v>45</v>
      </c>
      <c r="O33" s="49" t="s">
        <v>113</v>
      </c>
      <c r="P33" s="50">
        <v>3.3321759259259252E-2</v>
      </c>
      <c r="R33" s="49"/>
      <c r="S33" s="49" t="s">
        <v>73</v>
      </c>
      <c r="T33" s="50">
        <v>7.1030092592592589E-2</v>
      </c>
    </row>
    <row r="34" spans="2:20" ht="15" customHeight="1" x14ac:dyDescent="0.2">
      <c r="B34" s="25">
        <v>12</v>
      </c>
      <c r="C34" s="26">
        <v>7.3252314814814812E-2</v>
      </c>
      <c r="E34" s="27">
        <v>31</v>
      </c>
      <c r="F34" s="45" t="str">
        <f>'LEG A'!F34</f>
        <v>OWLS MIXED B</v>
      </c>
      <c r="G34" s="29" t="s">
        <v>125</v>
      </c>
      <c r="H34" s="46">
        <f>IF('LEG A'!H34="","WAIT",'LEG A'!H34)</f>
        <v>3.6898148148148145E-2</v>
      </c>
      <c r="I34" s="47">
        <f>VLOOKUP(E4:E43,$B4:$C43,2,0)</f>
        <v>6.7916666666666667E-2</v>
      </c>
      <c r="J34" s="48">
        <f t="shared" si="0"/>
        <v>3.1018518518518522E-2</v>
      </c>
      <c r="K34" s="48">
        <f>'LEG A'!H34+J34</f>
        <v>6.7916666666666667E-2</v>
      </c>
      <c r="M34" s="49">
        <v>31</v>
      </c>
      <c r="N34" s="49" t="s">
        <v>59</v>
      </c>
      <c r="O34" s="49" t="s">
        <v>130</v>
      </c>
      <c r="P34" s="50">
        <v>3.3599537037037032E-2</v>
      </c>
      <c r="R34" s="49"/>
      <c r="S34" s="49" t="s">
        <v>45</v>
      </c>
      <c r="T34" s="50">
        <v>7.3252314814814812E-2</v>
      </c>
    </row>
    <row r="35" spans="2:20" ht="15" customHeight="1" x14ac:dyDescent="0.2">
      <c r="B35" s="25">
        <v>18</v>
      </c>
      <c r="C35" s="26">
        <v>7.3449074074074069E-2</v>
      </c>
      <c r="E35" s="27">
        <v>32</v>
      </c>
      <c r="F35" s="45" t="str">
        <f>'LEG A'!F35</f>
        <v>SHEPSHED MENS A</v>
      </c>
      <c r="G35" s="29" t="s">
        <v>112</v>
      </c>
      <c r="H35" s="46">
        <f>IF('LEG A'!H35="","WAIT",'LEG A'!H35)</f>
        <v>3.425925925925926E-2</v>
      </c>
      <c r="I35" s="47">
        <f>VLOOKUP(E4:E43,$B4:$C43,2,0)</f>
        <v>6.2997685185185184E-2</v>
      </c>
      <c r="J35" s="48">
        <f t="shared" si="0"/>
        <v>2.8738425925925924E-2</v>
      </c>
      <c r="K35" s="48">
        <f>'LEG A'!H35+J35</f>
        <v>6.2997685185185184E-2</v>
      </c>
      <c r="M35" s="49">
        <v>32</v>
      </c>
      <c r="N35" s="49" t="s">
        <v>73</v>
      </c>
      <c r="O35" s="49" t="s">
        <v>131</v>
      </c>
      <c r="P35" s="50">
        <v>3.4305555555555554E-2</v>
      </c>
      <c r="R35" s="49"/>
      <c r="S35" s="49" t="s">
        <v>61</v>
      </c>
      <c r="T35" s="50">
        <v>7.3449074074074069E-2</v>
      </c>
    </row>
    <row r="36" spans="2:20" ht="15" customHeight="1" x14ac:dyDescent="0.2">
      <c r="B36" s="25">
        <v>14</v>
      </c>
      <c r="C36" s="26">
        <v>7.362268518518518E-2</v>
      </c>
      <c r="E36" s="27">
        <v>33</v>
      </c>
      <c r="F36" s="45" t="str">
        <f>'LEG A'!F36</f>
        <v>SHEPSHED MENS B</v>
      </c>
      <c r="G36" s="29" t="s">
        <v>118</v>
      </c>
      <c r="H36" s="46">
        <f>IF('LEG A'!H36="","WAIT",'LEG A'!H36)</f>
        <v>3.5856481481481482E-2</v>
      </c>
      <c r="I36" s="47">
        <f>VLOOKUP(E4:E43,$B4:$C43,2,0)</f>
        <v>6.5729166666666672E-2</v>
      </c>
      <c r="J36" s="48">
        <f t="shared" si="0"/>
        <v>2.987268518518519E-2</v>
      </c>
      <c r="K36" s="48">
        <f>'LEG A'!H36+J36</f>
        <v>6.5729166666666672E-2</v>
      </c>
      <c r="M36" s="49">
        <v>33</v>
      </c>
      <c r="N36" s="49" t="s">
        <v>63</v>
      </c>
      <c r="O36" s="49" t="s">
        <v>120</v>
      </c>
      <c r="P36" s="50">
        <v>3.4641203703703695E-2</v>
      </c>
      <c r="R36" s="49"/>
      <c r="S36" s="49" t="s">
        <v>49</v>
      </c>
      <c r="T36" s="50">
        <v>7.362268518518518E-2</v>
      </c>
    </row>
    <row r="37" spans="2:20" ht="15" customHeight="1" x14ac:dyDescent="0.2">
      <c r="B37" s="25">
        <v>26</v>
      </c>
      <c r="C37" s="26">
        <v>7.3958333333333334E-2</v>
      </c>
      <c r="E37" s="27">
        <v>34</v>
      </c>
      <c r="F37" s="45" t="str">
        <f>'LEG A'!F37</f>
        <v>SHEPSHED LADIES</v>
      </c>
      <c r="G37" s="29" t="s">
        <v>132</v>
      </c>
      <c r="H37" s="46">
        <f>IF('LEG A'!H37="","WAIT",'LEG A'!H37)</f>
        <v>5.0347222222222217E-2</v>
      </c>
      <c r="I37" s="47">
        <f>VLOOKUP(E4:E43,$B4:$C43,2,0)</f>
        <v>8.6562500000000001E-2</v>
      </c>
      <c r="J37" s="48">
        <f t="shared" si="0"/>
        <v>3.6215277777777784E-2</v>
      </c>
      <c r="K37" s="48">
        <f>'LEG A'!H37+J37</f>
        <v>8.6562500000000001E-2</v>
      </c>
      <c r="M37" s="49">
        <v>34</v>
      </c>
      <c r="N37" s="49" t="s">
        <v>85</v>
      </c>
      <c r="O37" s="49" t="s">
        <v>133</v>
      </c>
      <c r="P37" s="50">
        <v>3.5405092592592592E-2</v>
      </c>
      <c r="R37" s="49"/>
      <c r="S37" s="49" t="s">
        <v>77</v>
      </c>
      <c r="T37" s="50">
        <v>7.3958333333333334E-2</v>
      </c>
    </row>
    <row r="38" spans="2:20" ht="15" customHeight="1" x14ac:dyDescent="0.2">
      <c r="B38" s="25">
        <v>38</v>
      </c>
      <c r="C38" s="26">
        <v>7.5486111111111115E-2</v>
      </c>
      <c r="E38" s="27">
        <v>35</v>
      </c>
      <c r="F38" s="45" t="str">
        <f>'LEG A'!F38</f>
        <v>HARBOROUGH MEN</v>
      </c>
      <c r="G38" s="29" t="s">
        <v>127</v>
      </c>
      <c r="H38" s="46">
        <f>IF('LEG A'!H38="","WAIT",'LEG A'!H38)</f>
        <v>3.3437500000000002E-2</v>
      </c>
      <c r="I38" s="47">
        <f>VLOOKUP(E4:E43,$B4:$C43,2,0)</f>
        <v>6.5023148148148149E-2</v>
      </c>
      <c r="J38" s="48">
        <f t="shared" si="0"/>
        <v>3.1585648148148147E-2</v>
      </c>
      <c r="K38" s="48">
        <f>'LEG A'!H38+J38</f>
        <v>6.5023148148148149E-2</v>
      </c>
      <c r="M38" s="49">
        <v>35</v>
      </c>
      <c r="N38" s="49" t="s">
        <v>83</v>
      </c>
      <c r="O38" s="49" t="s">
        <v>132</v>
      </c>
      <c r="P38" s="50">
        <v>3.6215277777777784E-2</v>
      </c>
      <c r="R38" s="49"/>
      <c r="S38" s="49" t="s">
        <v>85</v>
      </c>
      <c r="T38" s="50">
        <v>7.5486111111111115E-2</v>
      </c>
    </row>
    <row r="39" spans="2:20" ht="15" customHeight="1" x14ac:dyDescent="0.2">
      <c r="B39" s="25">
        <v>28</v>
      </c>
      <c r="C39" s="26">
        <v>7.6435185185185189E-2</v>
      </c>
      <c r="E39" s="27">
        <v>36</v>
      </c>
      <c r="F39" s="45" t="str">
        <f>'LEG A'!F39</f>
        <v>HARBOROUGH MIXED</v>
      </c>
      <c r="G39" s="29" t="s">
        <v>131</v>
      </c>
      <c r="H39" s="46">
        <f>IF('LEG A'!H39="","WAIT",'LEG A'!H39)</f>
        <v>3.6724537037037035E-2</v>
      </c>
      <c r="I39" s="47">
        <f>VLOOKUP(E4:E43,$B4:$C43,2,0)</f>
        <v>7.1030092592592589E-2</v>
      </c>
      <c r="J39" s="48">
        <f t="shared" si="0"/>
        <v>3.4305555555555554E-2</v>
      </c>
      <c r="K39" s="48">
        <f>'LEG A'!H39+J39</f>
        <v>7.1030092592592589E-2</v>
      </c>
      <c r="M39" s="49">
        <v>36</v>
      </c>
      <c r="N39" s="49" t="s">
        <v>35</v>
      </c>
      <c r="O39" s="49" t="s">
        <v>109</v>
      </c>
      <c r="P39" s="50">
        <v>3.6620370370370366E-2</v>
      </c>
      <c r="R39" s="49"/>
      <c r="S39" s="49" t="s">
        <v>79</v>
      </c>
      <c r="T39" s="50">
        <v>7.6435185185185189E-2</v>
      </c>
    </row>
    <row r="40" spans="2:20" ht="15" customHeight="1" x14ac:dyDescent="0.2">
      <c r="B40" s="25">
        <v>19</v>
      </c>
      <c r="C40" s="26">
        <v>7.7511574074074066E-2</v>
      </c>
      <c r="E40" s="27">
        <v>37</v>
      </c>
      <c r="F40" s="45" t="str">
        <f>'LEG A'!F40</f>
        <v>DESFORD MEN</v>
      </c>
      <c r="G40" s="29" t="s">
        <v>128</v>
      </c>
      <c r="H40" s="46">
        <f>IF('LEG A'!H40="","WAIT",'LEG A'!H40)</f>
        <v>3.3402777777777774E-2</v>
      </c>
      <c r="I40" s="47">
        <f>VLOOKUP(E4:E43,$B4:$C43,2,0)</f>
        <v>6.5474537037037039E-2</v>
      </c>
      <c r="J40" s="48">
        <f t="shared" si="0"/>
        <v>3.2071759259259265E-2</v>
      </c>
      <c r="K40" s="48">
        <f>'LEG A'!H40+J40</f>
        <v>6.5474537037037039E-2</v>
      </c>
      <c r="M40" s="49">
        <v>37</v>
      </c>
      <c r="N40" s="49" t="s">
        <v>77</v>
      </c>
      <c r="O40" s="49" t="s">
        <v>126</v>
      </c>
      <c r="P40" s="50">
        <v>3.6759259259259262E-2</v>
      </c>
      <c r="R40" s="49"/>
      <c r="S40" s="49" t="s">
        <v>63</v>
      </c>
      <c r="T40" s="50">
        <v>7.7511574074074066E-2</v>
      </c>
    </row>
    <row r="41" spans="2:20" ht="15" customHeight="1" x14ac:dyDescent="0.2">
      <c r="B41" s="25">
        <v>39</v>
      </c>
      <c r="C41" s="26">
        <v>8.0879629629629635E-2</v>
      </c>
      <c r="E41" s="27">
        <v>38</v>
      </c>
      <c r="F41" s="45" t="str">
        <f>'LEG A'!F41</f>
        <v>DESFORD LADIES</v>
      </c>
      <c r="G41" s="29" t="s">
        <v>133</v>
      </c>
      <c r="H41" s="46">
        <f>IF('LEG A'!H41="","WAIT",'LEG A'!H41)</f>
        <v>4.0081018518518523E-2</v>
      </c>
      <c r="I41" s="47">
        <f>VLOOKUP(E4:E43,$B4:$C43,2,0)</f>
        <v>7.5486111111111115E-2</v>
      </c>
      <c r="J41" s="48">
        <f t="shared" si="0"/>
        <v>3.5405092592592592E-2</v>
      </c>
      <c r="K41" s="48">
        <f>'LEG A'!H41+J41</f>
        <v>7.5486111111111115E-2</v>
      </c>
      <c r="M41" s="49">
        <v>38</v>
      </c>
      <c r="N41" s="49" t="s">
        <v>79</v>
      </c>
      <c r="O41" s="49" t="s">
        <v>129</v>
      </c>
      <c r="P41" s="50">
        <v>3.9444444444444449E-2</v>
      </c>
      <c r="R41" s="49"/>
      <c r="S41" s="49" t="s">
        <v>71</v>
      </c>
      <c r="T41" s="50">
        <v>8.0879629629629635E-2</v>
      </c>
    </row>
    <row r="42" spans="2:20" ht="15" customHeight="1" x14ac:dyDescent="0.2">
      <c r="B42" s="25">
        <v>34</v>
      </c>
      <c r="C42" s="26">
        <v>8.6562500000000001E-2</v>
      </c>
      <c r="E42" s="27">
        <v>39</v>
      </c>
      <c r="F42" s="45" t="str">
        <f>'LEG A'!F42</f>
        <v>DESFORD ODDS &amp; SODS</v>
      </c>
      <c r="G42" s="29" t="s">
        <v>134</v>
      </c>
      <c r="H42" s="46">
        <f>IF('LEG A'!H42="","WAIT",'LEG A'!H42)</f>
        <v>3.6342592592592593E-2</v>
      </c>
      <c r="I42" s="47">
        <f>VLOOKUP(E4:E43,$B4:$C43,2,0)</f>
        <v>8.0879629629629635E-2</v>
      </c>
      <c r="J42" s="48">
        <f t="shared" si="0"/>
        <v>4.4537037037037042E-2</v>
      </c>
      <c r="K42" s="48">
        <f>'LEG A'!H42+J42</f>
        <v>8.0879629629629635E-2</v>
      </c>
      <c r="M42" s="49">
        <v>39</v>
      </c>
      <c r="N42" s="49" t="s">
        <v>71</v>
      </c>
      <c r="O42" s="49" t="s">
        <v>134</v>
      </c>
      <c r="P42" s="50">
        <v>4.4537037037037042E-2</v>
      </c>
      <c r="R42" s="49"/>
      <c r="S42" s="49" t="s">
        <v>83</v>
      </c>
      <c r="T42" s="50">
        <v>8.6562500000000001E-2</v>
      </c>
    </row>
    <row r="43" spans="2:20" ht="15" customHeight="1" x14ac:dyDescent="0.2">
      <c r="B43" s="25"/>
      <c r="C43" s="26"/>
      <c r="E43" s="27">
        <v>40</v>
      </c>
      <c r="F43" s="45">
        <f>'LEG A'!F43</f>
        <v>0</v>
      </c>
      <c r="G43" s="29"/>
      <c r="H43" s="46" t="e">
        <f>IF('LEG A'!H43="","WAIT",'LEG A'!H43)</f>
        <v>#N/A</v>
      </c>
      <c r="I43" s="47" t="e">
        <f>VLOOKUP(E4:E43,$B4:$C43,2,0)</f>
        <v>#N/A</v>
      </c>
      <c r="J43" s="48" t="e">
        <f t="shared" si="0"/>
        <v>#N/A</v>
      </c>
      <c r="K43" s="48" t="e">
        <f>'LEG A'!H43+J43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/>
      <c r="S43" s="49">
        <v>0</v>
      </c>
      <c r="T43" s="50" t="e">
        <f>{#N/A}</f>
        <v>#N/A</v>
      </c>
    </row>
  </sheetData>
  <mergeCells count="4">
    <mergeCell ref="E1:H1"/>
    <mergeCell ref="B2:C2"/>
    <mergeCell ref="E2:G2"/>
    <mergeCell ref="J2:K2"/>
  </mergeCells>
  <pageMargins left="0.74791666666666667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3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5.5703125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9.28515625" style="38" customWidth="1"/>
    <col min="16" max="16" width="13.140625" style="38" customWidth="1"/>
    <col min="17" max="17" width="1.8554687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135</v>
      </c>
      <c r="F1" s="51"/>
      <c r="H1" s="36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136</v>
      </c>
      <c r="C2" s="74"/>
      <c r="E2" s="76" t="s">
        <v>89</v>
      </c>
      <c r="F2" s="76"/>
      <c r="G2" s="76"/>
      <c r="H2" s="36">
        <v>9.375E-2</v>
      </c>
      <c r="I2" s="52"/>
      <c r="M2" s="39" t="s">
        <v>135</v>
      </c>
      <c r="N2" s="6"/>
      <c r="O2" s="6"/>
      <c r="P2" s="7"/>
      <c r="Q2" s="37"/>
      <c r="R2" s="53" t="s">
        <v>135</v>
      </c>
    </row>
    <row r="3" spans="2:20" ht="15.75" customHeight="1" x14ac:dyDescent="0.25">
      <c r="B3" s="17" t="s">
        <v>2</v>
      </c>
      <c r="C3" s="18" t="s">
        <v>3</v>
      </c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7.4976851851851864E-2</v>
      </c>
      <c r="E4" s="27">
        <v>1</v>
      </c>
      <c r="F4" s="56" t="str">
        <f>'LEG A'!F4</f>
        <v>CORITANIANS MEN</v>
      </c>
      <c r="G4" s="29" t="s">
        <v>137</v>
      </c>
      <c r="H4" s="46">
        <f>IF('LEG B'!I4&lt;'LEG B'!H2,'LEG B'!I4,'LEG B'!H2)</f>
        <v>4.9398148148148142E-2</v>
      </c>
      <c r="I4" s="47">
        <f>VLOOKUP(E4:E43,$B4:$C43,2,0)</f>
        <v>7.4976851851851864E-2</v>
      </c>
      <c r="J4" s="48">
        <f>I4-H4</f>
        <v>2.5578703703703722E-2</v>
      </c>
      <c r="K4" s="48">
        <f>'LEG B'!K4+J4</f>
        <v>7.4976851851851864E-2</v>
      </c>
      <c r="M4" s="49">
        <v>1</v>
      </c>
      <c r="N4" s="49" t="s">
        <v>9</v>
      </c>
      <c r="O4" s="49" t="s">
        <v>137</v>
      </c>
      <c r="P4" s="50">
        <v>2.5578703703703722E-2</v>
      </c>
      <c r="Q4" s="37"/>
      <c r="R4" s="49">
        <v>1</v>
      </c>
      <c r="S4" s="49" t="s">
        <v>9</v>
      </c>
      <c r="T4" s="50">
        <v>7.4976851851851864E-2</v>
      </c>
    </row>
    <row r="5" spans="2:20" ht="15" customHeight="1" x14ac:dyDescent="0.2">
      <c r="B5" s="25">
        <v>13</v>
      </c>
      <c r="C5" s="26">
        <v>8.1215277777777775E-2</v>
      </c>
      <c r="E5" s="27">
        <v>2</v>
      </c>
      <c r="F5" s="56" t="str">
        <f>'LEG A'!F5</f>
        <v>HUNCOTE LADIES</v>
      </c>
      <c r="G5" s="29" t="s">
        <v>138</v>
      </c>
      <c r="H5" s="46">
        <f>IF('LEG B'!I5&lt;'LEG B'!H2, 'LEG B'!I5,'LEG B'!H2 )</f>
        <v>6.6932870370370365E-2</v>
      </c>
      <c r="I5" s="47">
        <f>VLOOKUP(E4:E43,$B4:$C43,2,0)</f>
        <v>0.10331018518518521</v>
      </c>
      <c r="J5" s="48">
        <f t="shared" ref="J5:J43" si="0">I5-H5</f>
        <v>3.6377314814814848E-2</v>
      </c>
      <c r="K5" s="48">
        <f>'LEG B'!K5+J5</f>
        <v>0.10331018518518521</v>
      </c>
      <c r="M5" s="49">
        <v>2</v>
      </c>
      <c r="N5" s="49" t="s">
        <v>23</v>
      </c>
      <c r="O5" s="49" t="s">
        <v>139</v>
      </c>
      <c r="P5" s="50">
        <v>2.6087962962962959E-2</v>
      </c>
      <c r="Q5" s="37"/>
      <c r="R5" s="49">
        <v>2</v>
      </c>
      <c r="S5" s="49" t="s">
        <v>27</v>
      </c>
      <c r="T5" s="50">
        <v>8.1215277777777775E-2</v>
      </c>
    </row>
    <row r="6" spans="2:20" ht="15" customHeight="1" x14ac:dyDescent="0.2">
      <c r="B6" s="25">
        <v>27</v>
      </c>
      <c r="C6" s="26">
        <v>8.2696759259259262E-2</v>
      </c>
      <c r="E6" s="27">
        <v>3</v>
      </c>
      <c r="F6" s="56" t="str">
        <f>'LEG A'!F6</f>
        <v>CHARNWOOD MIXED</v>
      </c>
      <c r="G6" s="29" t="s">
        <v>140</v>
      </c>
      <c r="H6" s="46">
        <f>IF('LEG B'!I6&lt;'LEG B'!H2, 'LEG B'!I6,'LEG B'!H2 )</f>
        <v>5.8206018518518511E-2</v>
      </c>
      <c r="I6" s="47">
        <f>VLOOKUP(E4:E43,$B4:$C43,2,0)</f>
        <v>8.6284722222222221E-2</v>
      </c>
      <c r="J6" s="48">
        <f t="shared" si="0"/>
        <v>2.807870370370371E-2</v>
      </c>
      <c r="K6" s="48">
        <f>'LEG B'!K6+J6</f>
        <v>8.6284722222222221E-2</v>
      </c>
      <c r="M6" s="49">
        <v>3</v>
      </c>
      <c r="N6" s="49" t="s">
        <v>13</v>
      </c>
      <c r="O6" s="49" t="s">
        <v>141</v>
      </c>
      <c r="P6" s="50">
        <v>2.7048611111111117E-2</v>
      </c>
      <c r="Q6" s="37"/>
      <c r="R6" s="49">
        <v>3</v>
      </c>
      <c r="S6" s="49" t="s">
        <v>23</v>
      </c>
      <c r="T6" s="50">
        <v>8.2696759259259262E-2</v>
      </c>
    </row>
    <row r="7" spans="2:20" ht="15" customHeight="1" x14ac:dyDescent="0.2">
      <c r="B7" s="25">
        <v>8</v>
      </c>
      <c r="C7" s="26">
        <v>8.4062499999999998E-2</v>
      </c>
      <c r="E7" s="27">
        <v>4</v>
      </c>
      <c r="F7" s="56" t="str">
        <f>'LEG A'!F7</f>
        <v>ROADHOGGS MEN</v>
      </c>
      <c r="G7" s="29" t="s">
        <v>142</v>
      </c>
      <c r="H7" s="46">
        <f>IF('LEG B'!I7&lt;'LEG B'!H2, 'LEG B'!I7,'LEG B'!H2 )</f>
        <v>6.1967592592592595E-2</v>
      </c>
      <c r="I7" s="47">
        <f>VLOOKUP(E4:E43,$B4:$C43,2,0)</f>
        <v>0.11653935185185189</v>
      </c>
      <c r="J7" s="48">
        <f t="shared" si="0"/>
        <v>5.4571759259259299E-2</v>
      </c>
      <c r="K7" s="48">
        <f>'LEG B'!K7+J7</f>
        <v>0.11653935185185189</v>
      </c>
      <c r="M7" s="49">
        <v>4</v>
      </c>
      <c r="N7" s="49" t="s">
        <v>27</v>
      </c>
      <c r="O7" s="49" t="s">
        <v>143</v>
      </c>
      <c r="P7" s="50">
        <v>2.7106481481481474E-2</v>
      </c>
      <c r="Q7" s="37"/>
      <c r="R7" s="49">
        <v>4</v>
      </c>
      <c r="S7" s="49" t="s">
        <v>17</v>
      </c>
      <c r="T7" s="50">
        <v>8.4062499999999998E-2</v>
      </c>
    </row>
    <row r="8" spans="2:20" ht="15" customHeight="1" x14ac:dyDescent="0.2">
      <c r="B8" s="25">
        <v>24</v>
      </c>
      <c r="C8" s="26">
        <v>8.5740740740740742E-2</v>
      </c>
      <c r="E8" s="27">
        <v>5</v>
      </c>
      <c r="F8" s="56" t="str">
        <f>'LEG A'!F8</f>
        <v>L'BORO UNI MIXED</v>
      </c>
      <c r="G8" s="29" t="s">
        <v>144</v>
      </c>
      <c r="H8" s="46">
        <f>IF('LEG B'!I8&lt;'LEG B'!H2, 'LEG B'!I8,'LEG B'!H2 )</f>
        <v>6.5682870370370364E-2</v>
      </c>
      <c r="I8" s="47">
        <f>VLOOKUP(E4:E43,$B4:$C43,2,0)</f>
        <v>9.461805555555558E-2</v>
      </c>
      <c r="J8" s="48">
        <f t="shared" si="0"/>
        <v>2.8935185185185217E-2</v>
      </c>
      <c r="K8" s="48">
        <f>'LEG B'!K8+J8</f>
        <v>9.461805555555558E-2</v>
      </c>
      <c r="M8" s="49">
        <v>5</v>
      </c>
      <c r="N8" s="49" t="s">
        <v>25</v>
      </c>
      <c r="O8" s="49" t="s">
        <v>145</v>
      </c>
      <c r="P8" s="50">
        <v>2.8078703703703693E-2</v>
      </c>
      <c r="Q8" s="37"/>
      <c r="R8" s="49">
        <v>5</v>
      </c>
      <c r="S8" s="49" t="s">
        <v>13</v>
      </c>
      <c r="T8" s="50">
        <v>8.5740740740740742E-2</v>
      </c>
    </row>
    <row r="9" spans="2:20" ht="15" customHeight="1" x14ac:dyDescent="0.2">
      <c r="B9" s="25">
        <v>16</v>
      </c>
      <c r="C9" s="26">
        <v>8.5763888888888876E-2</v>
      </c>
      <c r="E9" s="27">
        <v>6</v>
      </c>
      <c r="F9" s="56" t="str">
        <f>'LEG A'!F9</f>
        <v>HUNCOTE MENS A</v>
      </c>
      <c r="G9" s="29" t="s">
        <v>145</v>
      </c>
      <c r="H9" s="46">
        <f>IF('LEG B'!I9&lt;'LEG B'!H2, 'LEG B'!I9,'LEG B'!H2 )</f>
        <v>5.8078703703703716E-2</v>
      </c>
      <c r="I9" s="47">
        <f>VLOOKUP(E4:E43,$B4:$C43,2,0)</f>
        <v>8.6157407407407405E-2</v>
      </c>
      <c r="J9" s="48">
        <f t="shared" si="0"/>
        <v>2.8078703703703689E-2</v>
      </c>
      <c r="K9" s="48">
        <f>'LEG B'!K9+J9</f>
        <v>8.6157407407407405E-2</v>
      </c>
      <c r="M9" s="49">
        <v>6</v>
      </c>
      <c r="N9" s="49" t="s">
        <v>15</v>
      </c>
      <c r="O9" s="49" t="s">
        <v>140</v>
      </c>
      <c r="P9" s="50">
        <v>2.8078703703703713E-2</v>
      </c>
      <c r="Q9" s="37"/>
      <c r="R9" s="49">
        <v>6</v>
      </c>
      <c r="S9" s="49" t="s">
        <v>33</v>
      </c>
      <c r="T9" s="50">
        <v>8.5763888888888876E-2</v>
      </c>
    </row>
    <row r="10" spans="2:20" ht="15" customHeight="1" x14ac:dyDescent="0.2">
      <c r="B10" s="25">
        <v>6</v>
      </c>
      <c r="C10" s="26">
        <v>8.6157407407407405E-2</v>
      </c>
      <c r="E10" s="27">
        <v>7</v>
      </c>
      <c r="F10" s="56" t="str">
        <f>'LEG A'!F10</f>
        <v>HUNCOTE MENS B</v>
      </c>
      <c r="G10" s="29" t="s">
        <v>146</v>
      </c>
      <c r="H10" s="46">
        <f>IF('LEG B'!I10&lt;'LEG B'!H2, 'LEG B'!I10,'LEG B'!H2 )</f>
        <v>6.7094907407407409E-2</v>
      </c>
      <c r="I10" s="47">
        <f>VLOOKUP(E4:E43,$B4:$C43,2,0)</f>
        <v>0.10081018518518518</v>
      </c>
      <c r="J10" s="48">
        <f t="shared" si="0"/>
        <v>3.3715277777777775E-2</v>
      </c>
      <c r="K10" s="48">
        <f>'LEG B'!K10+J10</f>
        <v>0.10081018518518518</v>
      </c>
      <c r="M10" s="49">
        <v>7</v>
      </c>
      <c r="N10" s="49" t="s">
        <v>17</v>
      </c>
      <c r="O10" s="49" t="s">
        <v>147</v>
      </c>
      <c r="P10" s="50">
        <v>2.8287037037037034E-2</v>
      </c>
      <c r="Q10" s="37"/>
      <c r="R10" s="49">
        <v>7</v>
      </c>
      <c r="S10" s="49" t="s">
        <v>25</v>
      </c>
      <c r="T10" s="50">
        <v>8.6157407407407405E-2</v>
      </c>
    </row>
    <row r="11" spans="2:20" ht="15" customHeight="1" x14ac:dyDescent="0.2">
      <c r="B11" s="25">
        <v>25</v>
      </c>
      <c r="C11" s="26">
        <v>8.6261574074074088E-2</v>
      </c>
      <c r="E11" s="27">
        <v>8</v>
      </c>
      <c r="F11" s="56" t="str">
        <f>'LEG A'!F11</f>
        <v>LEIC TRI MIXED A</v>
      </c>
      <c r="G11" s="29" t="s">
        <v>147</v>
      </c>
      <c r="H11" s="46">
        <f>IF('LEG B'!I11&lt;'LEG B'!H2, 'LEG B'!I11,'LEG B'!H2 )</f>
        <v>5.5775462962962971E-2</v>
      </c>
      <c r="I11" s="47">
        <f>VLOOKUP(E4:E43,$B4:$C43,2,0)</f>
        <v>8.4062499999999998E-2</v>
      </c>
      <c r="J11" s="48">
        <f t="shared" si="0"/>
        <v>2.8287037037037027E-2</v>
      </c>
      <c r="K11" s="48">
        <f>'LEG B'!K11+J11</f>
        <v>8.4062499999999998E-2</v>
      </c>
      <c r="M11" s="49">
        <v>8</v>
      </c>
      <c r="N11" s="49" t="s">
        <v>33</v>
      </c>
      <c r="O11" s="49" t="s">
        <v>148</v>
      </c>
      <c r="P11" s="50">
        <v>2.8310185185185174E-2</v>
      </c>
      <c r="Q11" s="37"/>
      <c r="R11" s="49">
        <v>8</v>
      </c>
      <c r="S11" s="49" t="s">
        <v>43</v>
      </c>
      <c r="T11" s="50">
        <v>8.6261574074074088E-2</v>
      </c>
    </row>
    <row r="12" spans="2:20" ht="15" customHeight="1" x14ac:dyDescent="0.2">
      <c r="B12" s="25">
        <v>3</v>
      </c>
      <c r="C12" s="26">
        <v>8.6284722222222221E-2</v>
      </c>
      <c r="E12" s="27">
        <v>9</v>
      </c>
      <c r="F12" s="56" t="str">
        <f>'LEG A'!F12</f>
        <v>LEIC TRI MIXED B</v>
      </c>
      <c r="G12" s="29" t="s">
        <v>149</v>
      </c>
      <c r="H12" s="46">
        <f>IF('LEG B'!I12&lt;'LEG B'!H2,'LEG B'!I12,'LEG B'!H2 )</f>
        <v>7.0833333333333331E-2</v>
      </c>
      <c r="I12" s="47">
        <f>VLOOKUP(E4:E43,$B4:$C43,2,0)</f>
        <v>0.10363425925925925</v>
      </c>
      <c r="J12" s="48">
        <f t="shared" si="0"/>
        <v>3.2800925925925914E-2</v>
      </c>
      <c r="K12" s="48">
        <f>'LEG B'!K12+J12</f>
        <v>0.10363425925925925</v>
      </c>
      <c r="M12" s="49">
        <v>9</v>
      </c>
      <c r="N12" s="49" t="s">
        <v>67</v>
      </c>
      <c r="O12" s="49" t="s">
        <v>150</v>
      </c>
      <c r="P12" s="50">
        <v>2.8888888888888895E-2</v>
      </c>
      <c r="Q12" s="37"/>
      <c r="R12" s="49">
        <v>9</v>
      </c>
      <c r="S12" s="49" t="s">
        <v>15</v>
      </c>
      <c r="T12" s="50">
        <v>8.6284722222222221E-2</v>
      </c>
    </row>
    <row r="13" spans="2:20" ht="15" customHeight="1" x14ac:dyDescent="0.2">
      <c r="B13" s="25">
        <v>22</v>
      </c>
      <c r="C13" s="26">
        <v>8.9756944444444445E-2</v>
      </c>
      <c r="E13" s="27">
        <v>10</v>
      </c>
      <c r="F13" s="56" t="str">
        <f>'LEG A'!F13</f>
        <v>WEST END MIXED A</v>
      </c>
      <c r="G13" s="29" t="s">
        <v>151</v>
      </c>
      <c r="H13" s="46">
        <f>IF('LEG B'!I13&lt;'LEG B'!H2,'LEG B'!I13,'LEG B'!H2 )</f>
        <v>6.3715277777777787E-2</v>
      </c>
      <c r="I13" s="47">
        <f>VLOOKUP(E4:E43,$B4:$C43,2,0)</f>
        <v>9.600694444444445E-2</v>
      </c>
      <c r="J13" s="48">
        <f t="shared" si="0"/>
        <v>3.2291666666666663E-2</v>
      </c>
      <c r="K13" s="48">
        <f>'LEG B'!K13+J13</f>
        <v>9.600694444444445E-2</v>
      </c>
      <c r="M13" s="49">
        <v>10</v>
      </c>
      <c r="N13" s="49" t="s">
        <v>51</v>
      </c>
      <c r="O13" s="49" t="s">
        <v>152</v>
      </c>
      <c r="P13" s="50">
        <v>2.8923611111111108E-2</v>
      </c>
      <c r="Q13" s="37"/>
      <c r="R13" s="49">
        <v>10</v>
      </c>
      <c r="S13" s="49" t="s">
        <v>31</v>
      </c>
      <c r="T13" s="50">
        <v>8.9756944444444445E-2</v>
      </c>
    </row>
    <row r="14" spans="2:20" ht="15" customHeight="1" x14ac:dyDescent="0.2">
      <c r="B14" s="25">
        <v>35</v>
      </c>
      <c r="C14" s="26">
        <v>9.3946759259259258E-2</v>
      </c>
      <c r="E14" s="27">
        <v>11</v>
      </c>
      <c r="F14" s="56" t="str">
        <f>'LEG A'!F14</f>
        <v>WEST END MIXED B</v>
      </c>
      <c r="G14" s="29" t="s">
        <v>153</v>
      </c>
      <c r="H14" s="46">
        <f>IF('LEG B'!I14&lt;'LEG B'!H2,'LEG B'!I14,'LEG B'!H2 )</f>
        <v>6.8275462962962954E-2</v>
      </c>
      <c r="I14" s="47">
        <f>VLOOKUP(E4:E43,$B4:$C43,2,0)</f>
        <v>0.10035879629629629</v>
      </c>
      <c r="J14" s="48">
        <f t="shared" si="0"/>
        <v>3.2083333333333339E-2</v>
      </c>
      <c r="K14" s="48">
        <f>'LEG B'!K14+J14</f>
        <v>0.10035879629629629</v>
      </c>
      <c r="M14" s="49">
        <v>11</v>
      </c>
      <c r="N14" s="49" t="s">
        <v>21</v>
      </c>
      <c r="O14" s="49" t="s">
        <v>144</v>
      </c>
      <c r="P14" s="50">
        <v>2.8935185185185203E-2</v>
      </c>
      <c r="Q14" s="37"/>
      <c r="R14" s="49">
        <v>11</v>
      </c>
      <c r="S14" s="49" t="s">
        <v>51</v>
      </c>
      <c r="T14" s="50">
        <v>9.3946759259259258E-2</v>
      </c>
    </row>
    <row r="15" spans="2:20" ht="15" customHeight="1" x14ac:dyDescent="0.2">
      <c r="B15" s="25">
        <v>33</v>
      </c>
      <c r="C15" s="26">
        <v>9.461805555555558E-2</v>
      </c>
      <c r="E15" s="27">
        <v>12</v>
      </c>
      <c r="F15" s="56" t="str">
        <f>'LEG A'!F15</f>
        <v>WEST END MIXED C</v>
      </c>
      <c r="G15" s="29" t="s">
        <v>154</v>
      </c>
      <c r="H15" s="46">
        <f>IF('LEG B'!I15&lt;'LEG B'!H2,'LEG B'!I15,'LEG B'!H2 )</f>
        <v>7.3252314814814812E-2</v>
      </c>
      <c r="I15" s="47">
        <f>VLOOKUP(E4:E43,$B4:$C43,2,0)</f>
        <v>0.10440972222222222</v>
      </c>
      <c r="J15" s="48">
        <f t="shared" si="0"/>
        <v>3.1157407407407411E-2</v>
      </c>
      <c r="K15" s="48">
        <f>'LEG B'!K15+J15</f>
        <v>0.10440972222222222</v>
      </c>
      <c r="M15" s="49">
        <v>12</v>
      </c>
      <c r="N15" s="49" t="s">
        <v>43</v>
      </c>
      <c r="O15" s="49" t="s">
        <v>155</v>
      </c>
      <c r="P15" s="50">
        <v>2.9120370370370362E-2</v>
      </c>
      <c r="Q15" s="37"/>
      <c r="R15" s="49">
        <v>12</v>
      </c>
      <c r="S15" s="49" t="s">
        <v>21</v>
      </c>
      <c r="T15" s="50">
        <v>9.461805555555558E-2</v>
      </c>
    </row>
    <row r="16" spans="2:20" ht="15" customHeight="1" x14ac:dyDescent="0.2">
      <c r="B16" s="25">
        <v>5</v>
      </c>
      <c r="C16" s="26">
        <v>9.461805555555558E-2</v>
      </c>
      <c r="E16" s="27">
        <v>13</v>
      </c>
      <c r="F16" s="56" t="str">
        <f>'LEG A'!F16</f>
        <v>HINCKLEY MEN</v>
      </c>
      <c r="G16" s="29" t="s">
        <v>143</v>
      </c>
      <c r="H16" s="46">
        <f>IF('LEG B'!I16&lt;'LEG B'!H2,'LEG B'!I16,'LEG B'!H2 )</f>
        <v>5.4108796296296301E-2</v>
      </c>
      <c r="I16" s="47">
        <f>VLOOKUP(E4:E43,$B4:$C43,2,0)</f>
        <v>8.1215277777777775E-2</v>
      </c>
      <c r="J16" s="48">
        <f t="shared" si="0"/>
        <v>2.7106481481481474E-2</v>
      </c>
      <c r="K16" s="48">
        <f>'LEG B'!K16+J16</f>
        <v>8.1215277777777775E-2</v>
      </c>
      <c r="M16" s="49">
        <v>13</v>
      </c>
      <c r="N16" s="49" t="s">
        <v>73</v>
      </c>
      <c r="O16" s="49" t="s">
        <v>156</v>
      </c>
      <c r="P16" s="50">
        <v>3.0370370370370367E-2</v>
      </c>
      <c r="Q16" s="37"/>
      <c r="R16" s="49">
        <v>13</v>
      </c>
      <c r="S16" s="49" t="s">
        <v>67</v>
      </c>
      <c r="T16" s="50">
        <v>9.461805555555558E-2</v>
      </c>
    </row>
    <row r="17" spans="2:20" ht="15" customHeight="1" x14ac:dyDescent="0.2">
      <c r="B17" s="25">
        <v>23</v>
      </c>
      <c r="C17" s="26">
        <v>9.5115740740740751E-2</v>
      </c>
      <c r="E17" s="27">
        <v>14</v>
      </c>
      <c r="F17" s="56" t="str">
        <f>'LEG A'!F17</f>
        <v>HINCKLEY LADIES</v>
      </c>
      <c r="G17" s="29" t="s">
        <v>157</v>
      </c>
      <c r="H17" s="46">
        <f>IF('LEG B'!I17&lt;'LEG B'!H2,'LEG B'!I17,'LEG B'!H2 )</f>
        <v>7.362268518518518E-2</v>
      </c>
      <c r="I17" s="47">
        <f>VLOOKUP(E4:E43,$B4:$C43,2,0)</f>
        <v>0.10703703703703704</v>
      </c>
      <c r="J17" s="48">
        <f t="shared" si="0"/>
        <v>3.3414351851851862E-2</v>
      </c>
      <c r="K17" s="48">
        <f>'LEG B'!K17+J17</f>
        <v>0.10703703703703704</v>
      </c>
      <c r="M17" s="49">
        <v>14</v>
      </c>
      <c r="N17" s="49" t="s">
        <v>45</v>
      </c>
      <c r="O17" s="49" t="s">
        <v>154</v>
      </c>
      <c r="P17" s="50">
        <v>3.1157407407407411E-2</v>
      </c>
      <c r="Q17" s="37"/>
      <c r="R17" s="49">
        <v>14</v>
      </c>
      <c r="S17" s="49" t="s">
        <v>39</v>
      </c>
      <c r="T17" s="50">
        <v>9.5115740740740751E-2</v>
      </c>
    </row>
    <row r="18" spans="2:20" ht="15" customHeight="1" x14ac:dyDescent="0.2">
      <c r="B18" s="25">
        <v>10</v>
      </c>
      <c r="C18" s="26">
        <v>9.600694444444445E-2</v>
      </c>
      <c r="E18" s="27">
        <v>15</v>
      </c>
      <c r="F18" s="56" t="str">
        <f>'LEG A'!F18</f>
        <v>HINCKLEY MIXED</v>
      </c>
      <c r="G18" s="29" t="s">
        <v>158</v>
      </c>
      <c r="H18" s="46">
        <f>IF('LEG B'!I18&lt;'LEG B'!H2,'LEG B'!I18,'LEG B'!H2 )</f>
        <v>6.6655092592592599E-2</v>
      </c>
      <c r="I18" s="47">
        <f>VLOOKUP(E4:E43,$B4:$C43,2,0)</f>
        <v>0.10539351851851853</v>
      </c>
      <c r="J18" s="48">
        <f t="shared" si="0"/>
        <v>3.8738425925925926E-2</v>
      </c>
      <c r="K18" s="48">
        <f>'LEG B'!K18+J18</f>
        <v>0.10539351851851853</v>
      </c>
      <c r="M18" s="49">
        <v>15</v>
      </c>
      <c r="N18" s="49" t="s">
        <v>41</v>
      </c>
      <c r="O18" s="49" t="s">
        <v>153</v>
      </c>
      <c r="P18" s="50">
        <v>3.2083333333333339E-2</v>
      </c>
      <c r="Q18" s="37"/>
      <c r="R18" s="49">
        <v>15</v>
      </c>
      <c r="S18" s="49" t="s">
        <v>37</v>
      </c>
      <c r="T18" s="50">
        <v>9.600694444444445E-2</v>
      </c>
    </row>
    <row r="19" spans="2:20" ht="15" customHeight="1" x14ac:dyDescent="0.2">
      <c r="B19" s="25">
        <v>37</v>
      </c>
      <c r="C19" s="26">
        <v>9.9837962962962948E-2</v>
      </c>
      <c r="E19" s="27">
        <v>16</v>
      </c>
      <c r="F19" s="56" t="str">
        <f>'LEG A'!F19</f>
        <v>WREAKE MENS A</v>
      </c>
      <c r="G19" s="29" t="s">
        <v>148</v>
      </c>
      <c r="H19" s="46">
        <f>IF('LEG B'!I19&lt;'LEG B'!H2,'LEG B'!I19,'LEG B'!H2 )</f>
        <v>5.7453703703703701E-2</v>
      </c>
      <c r="I19" s="47">
        <f>VLOOKUP(E4:E43,$B4:$C43,2,0)</f>
        <v>8.5763888888888876E-2</v>
      </c>
      <c r="J19" s="48">
        <f t="shared" si="0"/>
        <v>2.8310185185185174E-2</v>
      </c>
      <c r="K19" s="48">
        <f>'LEG B'!K19+J19</f>
        <v>8.5763888888888876E-2</v>
      </c>
      <c r="M19" s="49">
        <v>16</v>
      </c>
      <c r="N19" s="49" t="s">
        <v>37</v>
      </c>
      <c r="O19" s="49" t="s">
        <v>151</v>
      </c>
      <c r="P19" s="50">
        <v>3.2291666666666663E-2</v>
      </c>
      <c r="Q19" s="37"/>
      <c r="R19" s="49">
        <v>16</v>
      </c>
      <c r="S19" s="49" t="s">
        <v>47</v>
      </c>
      <c r="T19" s="50">
        <v>9.9837962962962948E-2</v>
      </c>
    </row>
    <row r="20" spans="2:20" ht="15" customHeight="1" x14ac:dyDescent="0.2">
      <c r="B20" s="25">
        <v>20</v>
      </c>
      <c r="C20" s="26">
        <v>0.10032407407407409</v>
      </c>
      <c r="E20" s="27">
        <v>17</v>
      </c>
      <c r="F20" s="56" t="str">
        <f>'LEG A'!F20</f>
        <v>WREAKE MENS B</v>
      </c>
      <c r="G20" s="29" t="s">
        <v>159</v>
      </c>
      <c r="H20" s="46">
        <f>IF('LEG B'!I20&lt;'LEG B'!H2,'LEG B'!I20,'LEG B'!H2 )</f>
        <v>6.7256944444444453E-2</v>
      </c>
      <c r="I20" s="47">
        <f>VLOOKUP(E4:E43,$B4:$C43,2,0)</f>
        <v>0.10048611111111112</v>
      </c>
      <c r="J20" s="48">
        <f t="shared" si="0"/>
        <v>3.3229166666666671E-2</v>
      </c>
      <c r="K20" s="48">
        <f>'LEG B'!K20+J20</f>
        <v>0.10048611111111112</v>
      </c>
      <c r="M20" s="49">
        <v>17</v>
      </c>
      <c r="N20" s="49" t="s">
        <v>39</v>
      </c>
      <c r="O20" s="49" t="s">
        <v>160</v>
      </c>
      <c r="P20" s="50">
        <v>3.231481481481481E-2</v>
      </c>
      <c r="Q20" s="37"/>
      <c r="R20" s="49">
        <v>17</v>
      </c>
      <c r="S20" s="49" t="s">
        <v>65</v>
      </c>
      <c r="T20" s="50">
        <v>0.10032407407407409</v>
      </c>
    </row>
    <row r="21" spans="2:20" ht="15" customHeight="1" x14ac:dyDescent="0.2">
      <c r="B21" s="25">
        <v>11</v>
      </c>
      <c r="C21" s="26">
        <v>0.10035879629629629</v>
      </c>
      <c r="E21" s="27">
        <v>18</v>
      </c>
      <c r="F21" s="56" t="str">
        <f>'LEG A'!F21</f>
        <v>WREAKE LADIES A</v>
      </c>
      <c r="G21" s="29" t="s">
        <v>161</v>
      </c>
      <c r="H21" s="46">
        <f>IF('LEG B'!I21&lt;'LEG B'!H2,'LEG B'!I21,'LEG B'!H2 )</f>
        <v>7.3449074074074069E-2</v>
      </c>
      <c r="I21" s="47">
        <f>VLOOKUP(E4:E43,$B4:$C43,2,0)</f>
        <v>0.10765046296296296</v>
      </c>
      <c r="J21" s="48">
        <f t="shared" si="0"/>
        <v>3.4201388888888892E-2</v>
      </c>
      <c r="K21" s="48">
        <f>'LEG B'!K21+J21</f>
        <v>0.10765046296296296</v>
      </c>
      <c r="M21" s="49">
        <v>18</v>
      </c>
      <c r="N21" s="49" t="s">
        <v>65</v>
      </c>
      <c r="O21" s="49" t="s">
        <v>162</v>
      </c>
      <c r="P21" s="50">
        <v>3.2361111111111104E-2</v>
      </c>
      <c r="Q21" s="37"/>
      <c r="R21" s="49">
        <v>18</v>
      </c>
      <c r="S21" s="49" t="s">
        <v>41</v>
      </c>
      <c r="T21" s="50">
        <v>0.10035879629629629</v>
      </c>
    </row>
    <row r="22" spans="2:20" ht="15" customHeight="1" x14ac:dyDescent="0.2">
      <c r="B22" s="25">
        <v>17</v>
      </c>
      <c r="C22" s="26">
        <v>0.10048611111111112</v>
      </c>
      <c r="E22" s="27">
        <v>19</v>
      </c>
      <c r="F22" s="56" t="str">
        <f>'LEG A'!F22</f>
        <v>WREAKE LADIES B</v>
      </c>
      <c r="G22" s="29" t="s">
        <v>163</v>
      </c>
      <c r="H22" s="46">
        <f>IF('LEG B'!I22&lt;'LEG B'!H2,'LEG B'!I22,'LEG B'!H2 )</f>
        <v>7.7511574074074066E-2</v>
      </c>
      <c r="I22" s="47">
        <f>VLOOKUP(E4:E43,$B4:$C43,2,0)</f>
        <v>0.1242361111111111</v>
      </c>
      <c r="J22" s="48">
        <f t="shared" si="0"/>
        <v>4.6724537037037037E-2</v>
      </c>
      <c r="K22" s="48">
        <f>'LEG B'!K22+J22</f>
        <v>0.1242361111111111</v>
      </c>
      <c r="M22" s="49">
        <v>19</v>
      </c>
      <c r="N22" s="49" t="s">
        <v>77</v>
      </c>
      <c r="O22" s="49" t="s">
        <v>164</v>
      </c>
      <c r="P22" s="50">
        <v>3.2581018518518523E-2</v>
      </c>
      <c r="Q22" s="37"/>
      <c r="R22" s="49">
        <v>19</v>
      </c>
      <c r="S22" s="49" t="s">
        <v>57</v>
      </c>
      <c r="T22" s="50">
        <v>0.10048611111111112</v>
      </c>
    </row>
    <row r="23" spans="2:20" ht="15" customHeight="1" x14ac:dyDescent="0.2">
      <c r="B23" s="25">
        <v>32</v>
      </c>
      <c r="C23" s="26">
        <v>0.1007986111111111</v>
      </c>
      <c r="E23" s="27">
        <v>20</v>
      </c>
      <c r="F23" s="56" t="str">
        <f>'LEG A'!F23</f>
        <v>LEICESTER TRI MEN</v>
      </c>
      <c r="G23" s="29" t="s">
        <v>162</v>
      </c>
      <c r="H23" s="46">
        <f>IF('LEG B'!I23&lt;'LEG B'!H2,'LEG B'!I23,'LEG B'!H2 )</f>
        <v>6.7962962962962961E-2</v>
      </c>
      <c r="I23" s="47">
        <f>VLOOKUP(E4:E43,$B4:$C43,2,0)</f>
        <v>0.10032407407407409</v>
      </c>
      <c r="J23" s="48">
        <f t="shared" si="0"/>
        <v>3.2361111111111132E-2</v>
      </c>
      <c r="K23" s="48">
        <f>'LEG B'!K23+J23</f>
        <v>0.10032407407407409</v>
      </c>
      <c r="M23" s="49">
        <v>20</v>
      </c>
      <c r="N23" s="49" t="s">
        <v>35</v>
      </c>
      <c r="O23" s="49" t="s">
        <v>149</v>
      </c>
      <c r="P23" s="50">
        <v>3.2800925925925914E-2</v>
      </c>
      <c r="Q23" s="37"/>
      <c r="R23" s="49">
        <v>20</v>
      </c>
      <c r="S23" s="49" t="s">
        <v>55</v>
      </c>
      <c r="T23" s="50">
        <v>0.1007986111111111</v>
      </c>
    </row>
    <row r="24" spans="2:20" ht="15" customHeight="1" x14ac:dyDescent="0.2">
      <c r="B24" s="25">
        <v>7</v>
      </c>
      <c r="C24" s="26">
        <v>0.10081018518518518</v>
      </c>
      <c r="E24" s="27">
        <v>21</v>
      </c>
      <c r="F24" s="56" t="str">
        <f>'LEG A'!F24</f>
        <v>FLECKNEY &amp; KIB MIXED</v>
      </c>
      <c r="G24" s="29" t="s">
        <v>165</v>
      </c>
      <c r="H24" s="46">
        <f>IF('LEG B'!I24&lt;'LEG B'!H2,'LEG B'!I24,'LEG B'!H2 )</f>
        <v>6.8773148148148153E-2</v>
      </c>
      <c r="I24" s="47">
        <f>VLOOKUP(E4:E43,$B4:$C43,2,0)</f>
        <v>0.1029050925925926</v>
      </c>
      <c r="J24" s="48">
        <f t="shared" si="0"/>
        <v>3.4131944444444451E-2</v>
      </c>
      <c r="K24" s="48">
        <f>'LEG B'!K24+J24</f>
        <v>0.1029050925925926</v>
      </c>
      <c r="M24" s="49">
        <v>21</v>
      </c>
      <c r="N24" s="49" t="s">
        <v>57</v>
      </c>
      <c r="O24" s="49" t="s">
        <v>159</v>
      </c>
      <c r="P24" s="50">
        <v>3.3229166666666657E-2</v>
      </c>
      <c r="Q24" s="37"/>
      <c r="R24" s="49">
        <v>21</v>
      </c>
      <c r="S24" s="49" t="s">
        <v>29</v>
      </c>
      <c r="T24" s="50">
        <v>0.10081018518518518</v>
      </c>
    </row>
    <row r="25" spans="2:20" ht="15" customHeight="1" x14ac:dyDescent="0.2">
      <c r="B25" s="25">
        <v>36</v>
      </c>
      <c r="C25" s="26">
        <v>0.10140046296296297</v>
      </c>
      <c r="E25" s="27">
        <v>22</v>
      </c>
      <c r="F25" s="56" t="str">
        <f>'LEG A'!F25</f>
        <v>STILTON STRIDERS MIXED</v>
      </c>
      <c r="G25" s="29" t="s">
        <v>166</v>
      </c>
      <c r="H25" s="46">
        <f>IF('LEG B'!I25&lt;'LEG B'!H2,'LEG B'!I25,'LEG B'!H2 )</f>
        <v>5.4641203703703706E-2</v>
      </c>
      <c r="I25" s="47">
        <f>VLOOKUP(E4:E43,$B4:$C43,2,0)</f>
        <v>8.9756944444444445E-2</v>
      </c>
      <c r="J25" s="48">
        <f t="shared" si="0"/>
        <v>3.5115740740740739E-2</v>
      </c>
      <c r="K25" s="48">
        <f>'LEG B'!K25+J25</f>
        <v>8.9756944444444445E-2</v>
      </c>
      <c r="M25" s="49">
        <v>22</v>
      </c>
      <c r="N25" s="49" t="s">
        <v>49</v>
      </c>
      <c r="O25" s="49" t="s">
        <v>157</v>
      </c>
      <c r="P25" s="50">
        <v>3.3414351851851862E-2</v>
      </c>
      <c r="Q25" s="37"/>
      <c r="R25" s="49">
        <v>22</v>
      </c>
      <c r="S25" s="49" t="s">
        <v>73</v>
      </c>
      <c r="T25" s="50">
        <v>0.10140046296296297</v>
      </c>
    </row>
    <row r="26" spans="2:20" ht="15" customHeight="1" x14ac:dyDescent="0.2">
      <c r="B26" s="25">
        <v>21</v>
      </c>
      <c r="C26" s="26">
        <v>0.1029050925925926</v>
      </c>
      <c r="E26" s="27">
        <v>23</v>
      </c>
      <c r="F26" s="56" t="str">
        <f>'LEG A'!F26</f>
        <v>WIGSTON PHOENIX MIXED</v>
      </c>
      <c r="G26" s="29" t="s">
        <v>160</v>
      </c>
      <c r="H26" s="46">
        <f>IF('LEG B'!I26&lt;'LEG B'!H2,'LEG B'!I26,'LEG B'!H2 )</f>
        <v>6.2800925925925927E-2</v>
      </c>
      <c r="I26" s="47">
        <f>VLOOKUP(E4:E43,$B4:$C43,2,0)</f>
        <v>9.5115740740740751E-2</v>
      </c>
      <c r="J26" s="48">
        <f t="shared" si="0"/>
        <v>3.2314814814814824E-2</v>
      </c>
      <c r="K26" s="48">
        <f>'LEG B'!K26+J26</f>
        <v>9.5115740740740751E-2</v>
      </c>
      <c r="M26" s="49">
        <v>23</v>
      </c>
      <c r="N26" s="49" t="s">
        <v>29</v>
      </c>
      <c r="O26" s="49" t="s">
        <v>146</v>
      </c>
      <c r="P26" s="50">
        <v>3.3715277777777775E-2</v>
      </c>
      <c r="Q26" s="37"/>
      <c r="R26" s="49">
        <v>23</v>
      </c>
      <c r="S26" s="49" t="s">
        <v>69</v>
      </c>
      <c r="T26" s="50">
        <v>0.1029050925925926</v>
      </c>
    </row>
    <row r="27" spans="2:20" ht="15" customHeight="1" x14ac:dyDescent="0.2">
      <c r="B27" s="25">
        <v>2</v>
      </c>
      <c r="C27" s="26">
        <v>0.10331018518518521</v>
      </c>
      <c r="E27" s="27">
        <v>24</v>
      </c>
      <c r="F27" s="56" t="str">
        <f>'LEG A'!F27</f>
        <v>BEAUMONT MIXED</v>
      </c>
      <c r="G27" s="29" t="s">
        <v>141</v>
      </c>
      <c r="H27" s="46">
        <f>IF('LEG B'!I27&lt;'LEG B'!H2,'LEG B'!I27,'LEG B'!H2 )</f>
        <v>5.8692129629629629E-2</v>
      </c>
      <c r="I27" s="47">
        <f>VLOOKUP(E4:E43,$B4:$C43,2,0)</f>
        <v>8.5740740740740742E-2</v>
      </c>
      <c r="J27" s="48">
        <f t="shared" si="0"/>
        <v>2.7048611111111114E-2</v>
      </c>
      <c r="K27" s="48">
        <f>'LEG B'!K27+J27</f>
        <v>8.5740740740740742E-2</v>
      </c>
      <c r="M27" s="49">
        <v>24</v>
      </c>
      <c r="N27" s="49" t="s">
        <v>69</v>
      </c>
      <c r="O27" s="49" t="s">
        <v>165</v>
      </c>
      <c r="P27" s="50">
        <v>3.4131944444444451E-2</v>
      </c>
      <c r="Q27" s="37"/>
      <c r="R27" s="49">
        <v>24</v>
      </c>
      <c r="S27" s="49" t="s">
        <v>11</v>
      </c>
      <c r="T27" s="50">
        <v>0.10331018518518521</v>
      </c>
    </row>
    <row r="28" spans="2:20" ht="15" customHeight="1" x14ac:dyDescent="0.2">
      <c r="B28" s="25">
        <v>9</v>
      </c>
      <c r="C28" s="26">
        <v>0.10363425925925925</v>
      </c>
      <c r="E28" s="27">
        <v>25</v>
      </c>
      <c r="F28" s="56" t="str">
        <f>'LEG A'!F28</f>
        <v>BIRSTALL MEN</v>
      </c>
      <c r="G28" s="29" t="s">
        <v>155</v>
      </c>
      <c r="H28" s="46">
        <f>IF('LEG B'!I28&lt;'LEG B'!H2,'LEG B'!I28,'LEG B'!H2 )</f>
        <v>5.7141203703703715E-2</v>
      </c>
      <c r="I28" s="47">
        <f>VLOOKUP(E4:E43,$B4:$C43,2,0)</f>
        <v>8.6261574074074088E-2</v>
      </c>
      <c r="J28" s="48">
        <f t="shared" si="0"/>
        <v>2.9120370370370373E-2</v>
      </c>
      <c r="K28" s="48">
        <f>'LEG B'!K28+J28</f>
        <v>8.6261574074074088E-2</v>
      </c>
      <c r="M28" s="49">
        <v>25</v>
      </c>
      <c r="N28" s="49" t="s">
        <v>61</v>
      </c>
      <c r="O28" s="49" t="s">
        <v>161</v>
      </c>
      <c r="P28" s="50">
        <v>3.4201388888888878E-2</v>
      </c>
      <c r="Q28" s="37"/>
      <c r="R28" s="49">
        <v>25</v>
      </c>
      <c r="S28" s="49" t="s">
        <v>35</v>
      </c>
      <c r="T28" s="50">
        <v>0.10363425925925925</v>
      </c>
    </row>
    <row r="29" spans="2:20" ht="15" customHeight="1" x14ac:dyDescent="0.2">
      <c r="B29" s="25">
        <v>12</v>
      </c>
      <c r="C29" s="26">
        <v>0.10440972222222222</v>
      </c>
      <c r="E29" s="27">
        <v>26</v>
      </c>
      <c r="F29" s="56" t="str">
        <f>'LEG A'!F29</f>
        <v>BIRSTALL LADIES</v>
      </c>
      <c r="G29" s="29" t="s">
        <v>164</v>
      </c>
      <c r="H29" s="46">
        <f>IF('LEG B'!I29&lt;'LEG B'!H2,'LEG B'!I29,'LEG B'!H2 )</f>
        <v>7.3958333333333334E-2</v>
      </c>
      <c r="I29" s="47">
        <f>VLOOKUP(E4:E43,$B4:$C43,2,0)</f>
        <v>0.10653935185185187</v>
      </c>
      <c r="J29" s="48">
        <f t="shared" si="0"/>
        <v>3.2581018518518537E-2</v>
      </c>
      <c r="K29" s="48">
        <f>'LEG B'!K29+J29</f>
        <v>0.10653935185185187</v>
      </c>
      <c r="M29" s="49">
        <v>26</v>
      </c>
      <c r="N29" s="49" t="s">
        <v>47</v>
      </c>
      <c r="O29" s="49" t="s">
        <v>167</v>
      </c>
      <c r="P29" s="50">
        <v>3.4363425925925908E-2</v>
      </c>
      <c r="Q29" s="37"/>
      <c r="R29" s="49">
        <v>26</v>
      </c>
      <c r="S29" s="49" t="s">
        <v>45</v>
      </c>
      <c r="T29" s="50">
        <v>0.10440972222222222</v>
      </c>
    </row>
    <row r="30" spans="2:20" ht="15" customHeight="1" x14ac:dyDescent="0.2">
      <c r="B30" s="25">
        <v>30</v>
      </c>
      <c r="C30" s="26">
        <v>0.10489583333333334</v>
      </c>
      <c r="E30" s="27">
        <v>27</v>
      </c>
      <c r="F30" s="56" t="str">
        <f>'LEG A'!F30</f>
        <v>BARROW MENS A</v>
      </c>
      <c r="G30" s="29" t="s">
        <v>139</v>
      </c>
      <c r="H30" s="46">
        <f>IF('LEG B'!I30&lt;'LEG B'!H2,'LEG B'!I30,'LEG B'!H2 )</f>
        <v>5.660879629629631E-2</v>
      </c>
      <c r="I30" s="47">
        <f>VLOOKUP(E4:E43,$B4:$C43,2,0)</f>
        <v>8.2696759259259262E-2</v>
      </c>
      <c r="J30" s="48">
        <f t="shared" si="0"/>
        <v>2.6087962962962952E-2</v>
      </c>
      <c r="K30" s="48">
        <f>'LEG B'!K30+J30</f>
        <v>8.2696759259259262E-2</v>
      </c>
      <c r="M30" s="49">
        <v>27</v>
      </c>
      <c r="N30" s="49" t="s">
        <v>31</v>
      </c>
      <c r="O30" s="49" t="s">
        <v>166</v>
      </c>
      <c r="P30" s="50">
        <v>3.5115740740740739E-2</v>
      </c>
      <c r="Q30" s="37"/>
      <c r="R30" s="49">
        <v>27</v>
      </c>
      <c r="S30" s="49" t="s">
        <v>81</v>
      </c>
      <c r="T30" s="50">
        <v>0.10489583333333334</v>
      </c>
    </row>
    <row r="31" spans="2:20" ht="15" customHeight="1" x14ac:dyDescent="0.2">
      <c r="B31" s="25">
        <v>15</v>
      </c>
      <c r="C31" s="26">
        <v>0.10539351851851853</v>
      </c>
      <c r="E31" s="27">
        <v>28</v>
      </c>
      <c r="F31" s="56" t="str">
        <f>'LEG A'!F31</f>
        <v>BARROW MENS B</v>
      </c>
      <c r="G31" s="29" t="s">
        <v>168</v>
      </c>
      <c r="H31" s="46">
        <f>IF('LEG B'!I31&lt;'LEG B'!H2,'LEG B'!I31,'LEG B'!H2 )</f>
        <v>7.6435185185185189E-2</v>
      </c>
      <c r="I31" s="47">
        <f>VLOOKUP(E4:E43,$B4:$C43,2,0)</f>
        <v>0.11644675925925925</v>
      </c>
      <c r="J31" s="48">
        <f t="shared" si="0"/>
        <v>4.0011574074074061E-2</v>
      </c>
      <c r="K31" s="48">
        <f>'LEG B'!K31+J31</f>
        <v>0.11644675925925925</v>
      </c>
      <c r="M31" s="49">
        <v>28</v>
      </c>
      <c r="N31" s="49" t="s">
        <v>11</v>
      </c>
      <c r="O31" s="49" t="s">
        <v>138</v>
      </c>
      <c r="P31" s="50">
        <v>3.6377314814814821E-2</v>
      </c>
      <c r="Q31" s="37"/>
      <c r="R31" s="49">
        <v>28</v>
      </c>
      <c r="S31" s="49" t="s">
        <v>53</v>
      </c>
      <c r="T31" s="50">
        <v>0.10539351851851853</v>
      </c>
    </row>
    <row r="32" spans="2:20" ht="15" customHeight="1" x14ac:dyDescent="0.2">
      <c r="B32" s="25">
        <v>29</v>
      </c>
      <c r="C32" s="26">
        <v>0.10614583333333333</v>
      </c>
      <c r="E32" s="27">
        <v>29</v>
      </c>
      <c r="F32" s="56" t="str">
        <f>'LEG A'!F32</f>
        <v>BARROW LADIES</v>
      </c>
      <c r="G32" s="29" t="s">
        <v>169</v>
      </c>
      <c r="H32" s="46">
        <f>IF('LEG B'!I32&lt;'LEG B'!H2,'LEG B'!I32,'LEG B'!H2 )</f>
        <v>6.8657407407407403E-2</v>
      </c>
      <c r="I32" s="47">
        <f>VLOOKUP(E4:E43,$B4:$C43,2,0)</f>
        <v>0.10614583333333333</v>
      </c>
      <c r="J32" s="48">
        <f t="shared" si="0"/>
        <v>3.7488425925925925E-2</v>
      </c>
      <c r="K32" s="48">
        <f>'LEG B'!K32+J32</f>
        <v>0.10614583333333333</v>
      </c>
      <c r="M32" s="49">
        <v>29</v>
      </c>
      <c r="N32" s="49" t="s">
        <v>83</v>
      </c>
      <c r="O32" s="49" t="s">
        <v>170</v>
      </c>
      <c r="P32" s="50">
        <v>3.7233796296296293E-2</v>
      </c>
      <c r="R32" s="49">
        <v>29</v>
      </c>
      <c r="S32" s="49" t="s">
        <v>59</v>
      </c>
      <c r="T32" s="50">
        <v>0.10614583333333333</v>
      </c>
    </row>
    <row r="33" spans="2:20" ht="15" customHeight="1" x14ac:dyDescent="0.2">
      <c r="B33" s="25">
        <v>26</v>
      </c>
      <c r="C33" s="26">
        <v>0.10653935185185187</v>
      </c>
      <c r="E33" s="27">
        <v>30</v>
      </c>
      <c r="F33" s="56" t="str">
        <f>'LEG A'!F33</f>
        <v>OWLS MIXED A</v>
      </c>
      <c r="G33" s="29" t="s">
        <v>171</v>
      </c>
      <c r="H33" s="46">
        <f>IF('LEG B'!I33&lt;'LEG B'!H2,'LEG B'!I33,'LEG B'!H2 )</f>
        <v>6.6458333333333341E-2</v>
      </c>
      <c r="I33" s="47">
        <f>VLOOKUP(E4:E43,$B4:$C43,2,0)</f>
        <v>0.10489583333333334</v>
      </c>
      <c r="J33" s="48">
        <f t="shared" si="0"/>
        <v>3.8437499999999999E-2</v>
      </c>
      <c r="K33" s="48">
        <f>'LEG B'!K33+J33</f>
        <v>0.10489583333333334</v>
      </c>
      <c r="M33" s="49">
        <v>30</v>
      </c>
      <c r="N33" s="49" t="s">
        <v>59</v>
      </c>
      <c r="O33" s="49" t="s">
        <v>169</v>
      </c>
      <c r="P33" s="50">
        <v>3.7488425925925925E-2</v>
      </c>
      <c r="R33" s="49">
        <v>30</v>
      </c>
      <c r="S33" s="49" t="s">
        <v>77</v>
      </c>
      <c r="T33" s="50">
        <v>0.10653935185185187</v>
      </c>
    </row>
    <row r="34" spans="2:20" ht="15" customHeight="1" x14ac:dyDescent="0.2">
      <c r="B34" s="25">
        <v>14</v>
      </c>
      <c r="C34" s="26">
        <v>0.10703703703703704</v>
      </c>
      <c r="E34" s="27">
        <v>31</v>
      </c>
      <c r="F34" s="56" t="str">
        <f>'LEG A'!F34</f>
        <v>OWLS MIXED B</v>
      </c>
      <c r="G34" s="29"/>
      <c r="H34" s="46">
        <f>IF('LEG B'!I34&lt;'LEG B'!H2,'LEG B'!I34,'LEG B'!H2 )</f>
        <v>6.7916666666666667E-2</v>
      </c>
      <c r="I34" s="47" t="e">
        <f>VLOOKUP(E4:E43,$B4:$C43,2,0)</f>
        <v>#N/A</v>
      </c>
      <c r="J34" s="48" t="e">
        <f t="shared" si="0"/>
        <v>#N/A</v>
      </c>
      <c r="K34" s="48" t="e">
        <f>'LEG B'!K34+J34</f>
        <v>#N/A</v>
      </c>
      <c r="M34" s="49">
        <v>31</v>
      </c>
      <c r="N34" s="49" t="s">
        <v>55</v>
      </c>
      <c r="O34" s="49" t="s">
        <v>172</v>
      </c>
      <c r="P34" s="50">
        <v>3.7800925925925918E-2</v>
      </c>
      <c r="R34" s="49">
        <v>31</v>
      </c>
      <c r="S34" s="49" t="s">
        <v>49</v>
      </c>
      <c r="T34" s="50">
        <v>0.10703703703703704</v>
      </c>
    </row>
    <row r="35" spans="2:20" ht="15" customHeight="1" x14ac:dyDescent="0.2">
      <c r="B35" s="25">
        <v>18</v>
      </c>
      <c r="C35" s="26">
        <v>0.10765046296296296</v>
      </c>
      <c r="E35" s="27">
        <v>32</v>
      </c>
      <c r="F35" s="56" t="str">
        <f>'LEG A'!F35</f>
        <v>SHEPSHED MENS A</v>
      </c>
      <c r="G35" s="29" t="s">
        <v>172</v>
      </c>
      <c r="H35" s="46">
        <f>IF('LEG B'!I35&lt;'LEG B'!H2,'LEG B'!I35,'LEG B'!H2 )</f>
        <v>6.2997685185185184E-2</v>
      </c>
      <c r="I35" s="47">
        <f>VLOOKUP(E4:E43,$B4:$C43,2,0)</f>
        <v>0.1007986111111111</v>
      </c>
      <c r="J35" s="48">
        <f t="shared" si="0"/>
        <v>3.7800925925925918E-2</v>
      </c>
      <c r="K35" s="48">
        <f>'LEG B'!K35+J35</f>
        <v>0.1007986111111111</v>
      </c>
      <c r="M35" s="49">
        <v>32</v>
      </c>
      <c r="N35" s="49" t="s">
        <v>81</v>
      </c>
      <c r="O35" s="49" t="s">
        <v>171</v>
      </c>
      <c r="P35" s="50">
        <v>3.8437499999999999E-2</v>
      </c>
      <c r="R35" s="49">
        <v>32</v>
      </c>
      <c r="S35" s="49" t="s">
        <v>61</v>
      </c>
      <c r="T35" s="50">
        <v>0.10765046296296296</v>
      </c>
    </row>
    <row r="36" spans="2:20" ht="15" customHeight="1" x14ac:dyDescent="0.2">
      <c r="B36" s="25">
        <v>28</v>
      </c>
      <c r="C36" s="26">
        <v>0.11644675925925925</v>
      </c>
      <c r="E36" s="27">
        <v>33</v>
      </c>
      <c r="F36" s="56" t="str">
        <f>'LEG A'!F36</f>
        <v>SHEPSHED MENS B</v>
      </c>
      <c r="G36" s="29" t="s">
        <v>150</v>
      </c>
      <c r="H36" s="46">
        <f>IF('LEG B'!I36&lt;'LEG B'!H2,'LEG B'!I36,'LEG B'!H2 )</f>
        <v>6.5729166666666672E-2</v>
      </c>
      <c r="I36" s="47">
        <f>VLOOKUP(E4:E43,$B4:$C43,2,0)</f>
        <v>9.461805555555558E-2</v>
      </c>
      <c r="J36" s="48">
        <f t="shared" si="0"/>
        <v>2.8888888888888908E-2</v>
      </c>
      <c r="K36" s="48">
        <f>'LEG B'!K36+J36</f>
        <v>9.461805555555558E-2</v>
      </c>
      <c r="M36" s="49">
        <v>33</v>
      </c>
      <c r="N36" s="49" t="s">
        <v>53</v>
      </c>
      <c r="O36" s="49" t="s">
        <v>158</v>
      </c>
      <c r="P36" s="50">
        <v>3.8738425925925926E-2</v>
      </c>
      <c r="R36" s="49">
        <v>33</v>
      </c>
      <c r="S36" s="49" t="s">
        <v>79</v>
      </c>
      <c r="T36" s="50">
        <v>0.11644675925925925</v>
      </c>
    </row>
    <row r="37" spans="2:20" ht="15" customHeight="1" x14ac:dyDescent="0.2">
      <c r="B37" s="25">
        <v>4</v>
      </c>
      <c r="C37" s="26">
        <v>0.11653935185185189</v>
      </c>
      <c r="E37" s="27">
        <v>34</v>
      </c>
      <c r="F37" s="56" t="str">
        <f>'LEG A'!F37</f>
        <v>SHEPSHED LADIES</v>
      </c>
      <c r="G37" s="29" t="s">
        <v>170</v>
      </c>
      <c r="H37" s="46">
        <f>IF('LEG B'!I37&lt;'LEG B'!H2,'LEG B'!I37,'LEG B'!H2 )</f>
        <v>8.6562500000000001E-2</v>
      </c>
      <c r="I37" s="47">
        <f>VLOOKUP(E4:E43,$B4:$C43,2,0)</f>
        <v>0.12379629629629629</v>
      </c>
      <c r="J37" s="48">
        <f t="shared" si="0"/>
        <v>3.7233796296296293E-2</v>
      </c>
      <c r="K37" s="48">
        <f>'LEG B'!K37+J37</f>
        <v>0.12379629629629629</v>
      </c>
      <c r="M37" s="49">
        <v>34</v>
      </c>
      <c r="N37" s="49" t="s">
        <v>79</v>
      </c>
      <c r="O37" s="49" t="s">
        <v>168</v>
      </c>
      <c r="P37" s="50">
        <v>4.0011574074074061E-2</v>
      </c>
      <c r="R37" s="49">
        <v>34</v>
      </c>
      <c r="S37" s="49" t="s">
        <v>19</v>
      </c>
      <c r="T37" s="50">
        <v>0.11653935185185189</v>
      </c>
    </row>
    <row r="38" spans="2:20" ht="15" customHeight="1" x14ac:dyDescent="0.2">
      <c r="B38" s="25">
        <v>38</v>
      </c>
      <c r="C38" s="26">
        <v>0.11659722222222225</v>
      </c>
      <c r="E38" s="27">
        <v>35</v>
      </c>
      <c r="F38" s="56" t="str">
        <f>'LEG A'!F38</f>
        <v>HARBOROUGH MEN</v>
      </c>
      <c r="G38" s="29" t="s">
        <v>152</v>
      </c>
      <c r="H38" s="46">
        <f>IF('LEG B'!I38&lt;'LEG B'!H2,'LEG B'!I38,'LEG B'!H2 )</f>
        <v>6.5023148148148149E-2</v>
      </c>
      <c r="I38" s="47">
        <f>VLOOKUP(E4:E43,$B4:$C43,2,0)</f>
        <v>9.3946759259259258E-2</v>
      </c>
      <c r="J38" s="48">
        <f t="shared" si="0"/>
        <v>2.8923611111111108E-2</v>
      </c>
      <c r="K38" s="48">
        <f>'LEG B'!K38+J38</f>
        <v>9.3946759259259258E-2</v>
      </c>
      <c r="M38" s="49">
        <v>35</v>
      </c>
      <c r="N38" s="49" t="s">
        <v>85</v>
      </c>
      <c r="O38" s="49" t="s">
        <v>173</v>
      </c>
      <c r="P38" s="50">
        <v>4.1111111111111119E-2</v>
      </c>
      <c r="R38" s="49">
        <v>35</v>
      </c>
      <c r="S38" s="49" t="s">
        <v>85</v>
      </c>
      <c r="T38" s="50">
        <v>0.11659722222222225</v>
      </c>
    </row>
    <row r="39" spans="2:20" ht="15" customHeight="1" x14ac:dyDescent="0.2">
      <c r="B39" s="25">
        <v>34</v>
      </c>
      <c r="C39" s="26">
        <v>0.12379629629629629</v>
      </c>
      <c r="E39" s="27">
        <v>36</v>
      </c>
      <c r="F39" s="56" t="str">
        <f>'LEG A'!F39</f>
        <v>HARBOROUGH MIXED</v>
      </c>
      <c r="G39" s="29" t="s">
        <v>156</v>
      </c>
      <c r="H39" s="46">
        <f>IF('LEG B'!I39&lt;'LEG B'!H2,'LEG B'!I39,'LEG B'!H2 )</f>
        <v>7.1030092592592589E-2</v>
      </c>
      <c r="I39" s="47">
        <f>VLOOKUP(E4:E43,$B4:$C43,2,0)</f>
        <v>0.10140046296296297</v>
      </c>
      <c r="J39" s="48">
        <f t="shared" si="0"/>
        <v>3.0370370370370381E-2</v>
      </c>
      <c r="K39" s="48">
        <f>'LEG B'!K39+J39</f>
        <v>0.10140046296296297</v>
      </c>
      <c r="M39" s="49">
        <v>36</v>
      </c>
      <c r="N39" s="49" t="s">
        <v>63</v>
      </c>
      <c r="O39" s="49" t="s">
        <v>163</v>
      </c>
      <c r="P39" s="50">
        <v>4.6724537037037044E-2</v>
      </c>
      <c r="R39" s="49">
        <v>36</v>
      </c>
      <c r="S39" s="49" t="s">
        <v>83</v>
      </c>
      <c r="T39" s="50">
        <v>0.12379629629629629</v>
      </c>
    </row>
    <row r="40" spans="2:20" ht="15" customHeight="1" x14ac:dyDescent="0.2">
      <c r="B40" s="25">
        <v>19</v>
      </c>
      <c r="C40" s="26">
        <v>0.1242361111111111</v>
      </c>
      <c r="E40" s="27">
        <v>37</v>
      </c>
      <c r="F40" s="56" t="str">
        <f>'LEG A'!F40</f>
        <v>DESFORD MEN</v>
      </c>
      <c r="G40" s="29" t="s">
        <v>167</v>
      </c>
      <c r="H40" s="46">
        <f>IF('LEG B'!I40&lt;'LEG B'!H2,'LEG B'!I40,'LEG B'!H2 )</f>
        <v>6.5474537037037039E-2</v>
      </c>
      <c r="I40" s="47">
        <f>VLOOKUP(E4:E43,$B4:$C43,2,0)</f>
        <v>9.9837962962962948E-2</v>
      </c>
      <c r="J40" s="48">
        <f t="shared" si="0"/>
        <v>3.4363425925925908E-2</v>
      </c>
      <c r="K40" s="48">
        <f>'LEG B'!K40+J40</f>
        <v>9.9837962962962948E-2</v>
      </c>
      <c r="M40" s="49">
        <v>37</v>
      </c>
      <c r="N40" s="49" t="s">
        <v>19</v>
      </c>
      <c r="O40" s="49" t="s">
        <v>142</v>
      </c>
      <c r="P40" s="50">
        <v>5.4571759259259278E-2</v>
      </c>
      <c r="R40" s="49">
        <v>37</v>
      </c>
      <c r="S40" s="49" t="s">
        <v>63</v>
      </c>
      <c r="T40" s="50">
        <v>0.1242361111111111</v>
      </c>
    </row>
    <row r="41" spans="2:20" ht="15" customHeight="1" x14ac:dyDescent="0.2">
      <c r="B41" s="25">
        <v>39</v>
      </c>
      <c r="C41" s="26">
        <v>0.14189814814814813</v>
      </c>
      <c r="E41" s="27">
        <v>38</v>
      </c>
      <c r="F41" s="56" t="str">
        <f>'LEG A'!F41</f>
        <v>DESFORD LADIES</v>
      </c>
      <c r="G41" s="29" t="s">
        <v>173</v>
      </c>
      <c r="H41" s="46">
        <f>IF('LEG B'!I41&lt;'LEG B'!H2,'LEG B'!I41,'LEG B'!H2 )</f>
        <v>7.5486111111111115E-2</v>
      </c>
      <c r="I41" s="47">
        <f>VLOOKUP(E4:E43,$B4:$C43,2,0)</f>
        <v>0.11659722222222225</v>
      </c>
      <c r="J41" s="48">
        <f t="shared" si="0"/>
        <v>4.111111111111114E-2</v>
      </c>
      <c r="K41" s="48">
        <f>'LEG B'!K41+J41</f>
        <v>0.11659722222222225</v>
      </c>
      <c r="M41" s="49">
        <v>38</v>
      </c>
      <c r="N41" s="49" t="s">
        <v>71</v>
      </c>
      <c r="O41" s="49" t="s">
        <v>174</v>
      </c>
      <c r="P41" s="50">
        <v>6.1018518518518507E-2</v>
      </c>
      <c r="R41" s="49">
        <v>38</v>
      </c>
      <c r="S41" s="49" t="s">
        <v>71</v>
      </c>
      <c r="T41" s="50">
        <v>0.14189814814814813</v>
      </c>
    </row>
    <row r="42" spans="2:20" ht="15" customHeight="1" x14ac:dyDescent="0.2">
      <c r="B42" s="25"/>
      <c r="C42" s="26"/>
      <c r="E42" s="27">
        <v>39</v>
      </c>
      <c r="F42" s="56" t="str">
        <f>'LEG A'!F42</f>
        <v>DESFORD ODDS &amp; SODS</v>
      </c>
      <c r="G42" s="29" t="s">
        <v>174</v>
      </c>
      <c r="H42" s="46">
        <f>IF('LEG B'!I42&lt;'LEG B'!H2,'LEG B'!I42,'LEG B'!H2 )</f>
        <v>8.0879629629629635E-2</v>
      </c>
      <c r="I42" s="47">
        <f>VLOOKUP(E4:E43,$B4:$C43,2,0)</f>
        <v>0.14189814814814813</v>
      </c>
      <c r="J42" s="48">
        <f t="shared" si="0"/>
        <v>6.10185185185185E-2</v>
      </c>
      <c r="K42" s="48">
        <f>'LEG B'!K42+J42</f>
        <v>0.14189814814814813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27">
        <v>40</v>
      </c>
      <c r="F43" s="56">
        <f>'LEG A'!F43</f>
        <v>0</v>
      </c>
      <c r="G43" s="29"/>
      <c r="H43" s="46" t="e">
        <f>IF('LEG B'!I43&lt;'LEG B'!H2,'LEG B'!I43,'LEG B'!H2 )</f>
        <v>#N/A</v>
      </c>
      <c r="I43" s="47" t="e">
        <f>VLOOKUP(E4:E43,$B4:$C43,2,0)</f>
        <v>#N/A</v>
      </c>
      <c r="J43" s="48" t="e">
        <f t="shared" si="0"/>
        <v>#N/A</v>
      </c>
      <c r="K43" s="48" t="e">
        <f>'LEG B'!K43+J43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74791666666666667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1" zoomScale="65" zoomScaleNormal="65" workbookViewId="0">
      <selection activeCell="U45" sqref="U45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5.5703125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8.28515625" style="38" customWidth="1"/>
    <col min="16" max="16" width="13.140625" style="38" customWidth="1"/>
    <col min="17" max="17" width="2.57031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175</v>
      </c>
      <c r="F1" s="51"/>
      <c r="H1" s="57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176</v>
      </c>
      <c r="C2" s="74"/>
      <c r="E2" s="76" t="s">
        <v>89</v>
      </c>
      <c r="F2" s="76"/>
      <c r="G2" s="76"/>
      <c r="H2" s="36" t="s">
        <v>90</v>
      </c>
      <c r="I2" s="52"/>
      <c r="M2" s="39" t="s">
        <v>175</v>
      </c>
      <c r="N2" s="6"/>
      <c r="O2" s="6"/>
      <c r="P2" s="7"/>
      <c r="Q2" s="37"/>
      <c r="R2" s="53" t="s">
        <v>175</v>
      </c>
    </row>
    <row r="3" spans="2:20" ht="15.75" customHeight="1" x14ac:dyDescent="0.25">
      <c r="B3" s="17" t="s">
        <v>2</v>
      </c>
      <c r="C3" s="18" t="s">
        <v>3</v>
      </c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9.8807870370370365E-2</v>
      </c>
      <c r="E4" s="27">
        <v>1</v>
      </c>
      <c r="F4" s="56" t="str">
        <f>'LEG A'!F4</f>
        <v>CORITANIANS MEN</v>
      </c>
      <c r="G4" s="29" t="s">
        <v>177</v>
      </c>
      <c r="H4" s="48">
        <f>IF('LEG C'!I4&lt;'LEG C'!H2,'LEG C'!I4,'LEG C'!H2)</f>
        <v>7.4976851851851864E-2</v>
      </c>
      <c r="I4" s="58">
        <f>VLOOKUP(E4:E43,$B4:$C43,2,0)</f>
        <v>9.8807870370370365E-2</v>
      </c>
      <c r="J4" s="48">
        <f>I4-H4</f>
        <v>2.3831018518518501E-2</v>
      </c>
      <c r="K4" s="48">
        <f>'LEG C'!K4+J4</f>
        <v>9.8807870370370365E-2</v>
      </c>
      <c r="M4" s="49">
        <v>1</v>
      </c>
      <c r="N4" s="49" t="s">
        <v>81</v>
      </c>
      <c r="O4" s="49" t="s">
        <v>178</v>
      </c>
      <c r="P4" s="50">
        <v>2.237268518518519E-2</v>
      </c>
      <c r="Q4" s="37"/>
      <c r="R4" s="49">
        <v>1</v>
      </c>
      <c r="S4" s="49" t="s">
        <v>9</v>
      </c>
      <c r="T4" s="50">
        <v>9.8807870370370365E-2</v>
      </c>
    </row>
    <row r="5" spans="2:20" ht="15" customHeight="1" x14ac:dyDescent="0.2">
      <c r="B5" s="25">
        <v>13</v>
      </c>
      <c r="C5" s="26">
        <v>0.10578703703703705</v>
      </c>
      <c r="E5" s="27">
        <v>2</v>
      </c>
      <c r="F5" s="56" t="str">
        <f>'LEG A'!F5</f>
        <v>HUNCOTE LADIES</v>
      </c>
      <c r="G5" s="29" t="s">
        <v>179</v>
      </c>
      <c r="H5" s="48">
        <f>IF('LEG C'!I5&lt;'LEG C'!H2,'LEG C'!I5,'LEG C'!H2)</f>
        <v>9.375E-2</v>
      </c>
      <c r="I5" s="58">
        <f>VLOOKUP(E4:E43,$B4:$C43,2,0)</f>
        <v>0.12204861111111114</v>
      </c>
      <c r="J5" s="48">
        <f t="shared" ref="J5:J43" si="0">I5-H5</f>
        <v>2.8298611111111135E-2</v>
      </c>
      <c r="K5" s="48">
        <f>'LEG C'!K5+J5</f>
        <v>0.13160879629629635</v>
      </c>
      <c r="M5" s="49">
        <v>2</v>
      </c>
      <c r="N5" s="49" t="s">
        <v>17</v>
      </c>
      <c r="O5" s="49" t="s">
        <v>180</v>
      </c>
      <c r="P5" s="50">
        <v>2.372685185185186E-2</v>
      </c>
      <c r="Q5" s="37"/>
      <c r="R5" s="49">
        <v>2</v>
      </c>
      <c r="S5" s="49" t="s">
        <v>27</v>
      </c>
      <c r="T5" s="50">
        <v>0.10578703703703705</v>
      </c>
    </row>
    <row r="6" spans="2:20" ht="15" customHeight="1" x14ac:dyDescent="0.2">
      <c r="B6" s="25">
        <v>27</v>
      </c>
      <c r="C6" s="26">
        <v>0.10710648148148148</v>
      </c>
      <c r="E6" s="27">
        <v>3</v>
      </c>
      <c r="F6" s="56" t="str">
        <f>'LEG A'!F6</f>
        <v>CHARNWOOD MIXED</v>
      </c>
      <c r="G6" s="29" t="s">
        <v>181</v>
      </c>
      <c r="H6" s="48">
        <f>IF('LEG C'!I6&lt;'LEG C'!H2, 'LEG C'!I6,'LEG C'!H2 )</f>
        <v>8.6284722222222221E-2</v>
      </c>
      <c r="I6" s="58">
        <f>VLOOKUP(E4:E43,$B4:$C43,2,0)</f>
        <v>0.11237268518518521</v>
      </c>
      <c r="J6" s="48">
        <f t="shared" si="0"/>
        <v>2.6087962962962993E-2</v>
      </c>
      <c r="K6" s="48">
        <f>'LEG C'!K6+J6</f>
        <v>0.11237268518518521</v>
      </c>
      <c r="M6" s="49">
        <v>3</v>
      </c>
      <c r="N6" s="49" t="s">
        <v>9</v>
      </c>
      <c r="O6" s="49" t="s">
        <v>177</v>
      </c>
      <c r="P6" s="50">
        <v>2.3831018518518505E-2</v>
      </c>
      <c r="Q6" s="37"/>
      <c r="R6" s="49">
        <v>3</v>
      </c>
      <c r="S6" s="49" t="s">
        <v>23</v>
      </c>
      <c r="T6" s="50">
        <v>0.10710648148148148</v>
      </c>
    </row>
    <row r="7" spans="2:20" ht="15" customHeight="1" x14ac:dyDescent="0.2">
      <c r="B7" s="25">
        <v>8</v>
      </c>
      <c r="C7" s="26">
        <v>0.10778935185185187</v>
      </c>
      <c r="E7" s="27">
        <v>4</v>
      </c>
      <c r="F7" s="56" t="str">
        <f>'LEG A'!F7</f>
        <v>ROADHOGGS MEN</v>
      </c>
      <c r="G7" s="29" t="s">
        <v>182</v>
      </c>
      <c r="H7" s="48">
        <f>IF('LEG C'!I7&lt;'LEG C'!H2, 'LEG C'!I7,'LEG C'!H2 )</f>
        <v>9.375E-2</v>
      </c>
      <c r="I7" s="58">
        <f>VLOOKUP(E4:E43,$B4:$C43,2,0)</f>
        <v>0.11989583333333333</v>
      </c>
      <c r="J7" s="48">
        <f t="shared" si="0"/>
        <v>2.6145833333333326E-2</v>
      </c>
      <c r="K7" s="48">
        <f>'LEG C'!K7+J7</f>
        <v>0.14268518518518522</v>
      </c>
      <c r="M7" s="49">
        <v>4</v>
      </c>
      <c r="N7" s="49" t="s">
        <v>39</v>
      </c>
      <c r="O7" s="49" t="s">
        <v>183</v>
      </c>
      <c r="P7" s="50">
        <v>2.4004629629629629E-2</v>
      </c>
      <c r="Q7" s="37"/>
      <c r="R7" s="49">
        <v>4</v>
      </c>
      <c r="S7" s="49" t="s">
        <v>17</v>
      </c>
      <c r="T7" s="50">
        <v>0.10778935185185187</v>
      </c>
    </row>
    <row r="8" spans="2:20" ht="15" customHeight="1" x14ac:dyDescent="0.2">
      <c r="B8" s="25">
        <v>6</v>
      </c>
      <c r="C8" s="26">
        <v>0.11054398148148149</v>
      </c>
      <c r="E8" s="27">
        <v>5</v>
      </c>
      <c r="F8" s="56" t="str">
        <f>'LEG A'!F8</f>
        <v>L'BORO UNI MIXED</v>
      </c>
      <c r="G8" s="29" t="s">
        <v>184</v>
      </c>
      <c r="H8" s="48">
        <f>IF('LEG C'!I8&lt;'LEG C'!H2, 'LEG C'!I8,'LEG C'!H2 )</f>
        <v>9.375E-2</v>
      </c>
      <c r="I8" s="58">
        <f>VLOOKUP(E4:E43,$B4:$C43,2,0)</f>
        <v>0.12969907407407408</v>
      </c>
      <c r="J8" s="48">
        <f t="shared" si="0"/>
        <v>3.5949074074074078E-2</v>
      </c>
      <c r="K8" s="48">
        <f>'LEG C'!K8+J8</f>
        <v>0.13056712962962966</v>
      </c>
      <c r="M8" s="49">
        <v>5</v>
      </c>
      <c r="N8" s="49" t="s">
        <v>25</v>
      </c>
      <c r="O8" s="49" t="s">
        <v>185</v>
      </c>
      <c r="P8" s="50">
        <v>2.4386574074074074E-2</v>
      </c>
      <c r="Q8" s="37"/>
      <c r="R8" s="49">
        <v>5</v>
      </c>
      <c r="S8" s="49" t="s">
        <v>25</v>
      </c>
      <c r="T8" s="50">
        <v>0.11054398148148149</v>
      </c>
    </row>
    <row r="9" spans="2:20" ht="15" customHeight="1" x14ac:dyDescent="0.2">
      <c r="B9" s="25">
        <v>16</v>
      </c>
      <c r="C9" s="26">
        <v>0.11166666666666665</v>
      </c>
      <c r="E9" s="27">
        <v>6</v>
      </c>
      <c r="F9" s="56" t="str">
        <f>'LEG A'!F9</f>
        <v>HUNCOTE MENS A</v>
      </c>
      <c r="G9" s="29" t="s">
        <v>185</v>
      </c>
      <c r="H9" s="48">
        <f>IF('LEG C'!I9&lt;'LEG C'!H2, 'LEG C'!I9,'LEG C'!H2 )</f>
        <v>8.6157407407407405E-2</v>
      </c>
      <c r="I9" s="58">
        <f>VLOOKUP(E4:E43,$B4:$C43,2,0)</f>
        <v>0.11054398148148149</v>
      </c>
      <c r="J9" s="48">
        <f t="shared" si="0"/>
        <v>2.4386574074074088E-2</v>
      </c>
      <c r="K9" s="48">
        <f>'LEG C'!K9+J9</f>
        <v>0.11054398148148149</v>
      </c>
      <c r="M9" s="49">
        <v>6</v>
      </c>
      <c r="N9" s="49" t="s">
        <v>23</v>
      </c>
      <c r="O9" s="49" t="s">
        <v>186</v>
      </c>
      <c r="P9" s="50">
        <v>2.4409722222222225E-2</v>
      </c>
      <c r="Q9" s="37"/>
      <c r="R9" s="49">
        <v>6</v>
      </c>
      <c r="S9" s="49" t="s">
        <v>33</v>
      </c>
      <c r="T9" s="50">
        <v>0.11166666666666665</v>
      </c>
    </row>
    <row r="10" spans="2:20" ht="15" customHeight="1" x14ac:dyDescent="0.2">
      <c r="B10" s="25">
        <v>3</v>
      </c>
      <c r="C10" s="26">
        <v>0.11237268518518521</v>
      </c>
      <c r="E10" s="27">
        <v>7</v>
      </c>
      <c r="F10" s="56" t="str">
        <f>'LEG A'!F10</f>
        <v>HUNCOTE MENS B</v>
      </c>
      <c r="G10" s="29" t="s">
        <v>187</v>
      </c>
      <c r="H10" s="48">
        <f>IF('LEG C'!I10&lt;'LEG C'!H2, 'LEG C'!I10,'LEG C'!H2 )</f>
        <v>9.375E-2</v>
      </c>
      <c r="I10" s="58">
        <f>VLOOKUP(E4:E43,$B4:$C43,2,0)</f>
        <v>0.12247685185185185</v>
      </c>
      <c r="J10" s="48">
        <f t="shared" si="0"/>
        <v>2.8726851851851851E-2</v>
      </c>
      <c r="K10" s="48">
        <f>'LEG C'!K10+J10</f>
        <v>0.12953703703703703</v>
      </c>
      <c r="M10" s="49">
        <v>7</v>
      </c>
      <c r="N10" s="49" t="s">
        <v>27</v>
      </c>
      <c r="O10" s="49" t="s">
        <v>188</v>
      </c>
      <c r="P10" s="50">
        <v>2.4571759259259252E-2</v>
      </c>
      <c r="Q10" s="37"/>
      <c r="R10" s="49">
        <v>7</v>
      </c>
      <c r="S10" s="49" t="s">
        <v>15</v>
      </c>
      <c r="T10" s="50">
        <v>0.11237268518518521</v>
      </c>
    </row>
    <row r="11" spans="2:20" ht="15" customHeight="1" x14ac:dyDescent="0.2">
      <c r="B11" s="25">
        <v>25</v>
      </c>
      <c r="C11" s="26">
        <v>0.11364583333333333</v>
      </c>
      <c r="E11" s="27">
        <v>8</v>
      </c>
      <c r="F11" s="56" t="str">
        <f>'LEG A'!F11</f>
        <v>LEIC TRI MIXED A</v>
      </c>
      <c r="G11" s="29" t="s">
        <v>180</v>
      </c>
      <c r="H11" s="48">
        <f>IF('LEG C'!I11&lt;'LEG C'!H2, 'LEG C'!I11,'LEG C'!H2 )</f>
        <v>8.4062499999999998E-2</v>
      </c>
      <c r="I11" s="58">
        <f>VLOOKUP(E4:E43,$B4:$C43,2,0)</f>
        <v>0.10778935185185187</v>
      </c>
      <c r="J11" s="48">
        <f t="shared" si="0"/>
        <v>2.3726851851851874E-2</v>
      </c>
      <c r="K11" s="48">
        <f>'LEG C'!K11+J11</f>
        <v>0.10778935185185187</v>
      </c>
      <c r="M11" s="49">
        <v>8</v>
      </c>
      <c r="N11" s="49" t="s">
        <v>55</v>
      </c>
      <c r="O11" s="49" t="s">
        <v>189</v>
      </c>
      <c r="P11" s="50">
        <v>2.5266203703703694E-2</v>
      </c>
      <c r="Q11" s="37"/>
      <c r="R11" s="49">
        <v>8</v>
      </c>
      <c r="S11" s="49" t="s">
        <v>43</v>
      </c>
      <c r="T11" s="50">
        <v>0.11364583333333333</v>
      </c>
    </row>
    <row r="12" spans="2:20" ht="15" customHeight="1" x14ac:dyDescent="0.2">
      <c r="B12" s="25">
        <v>30</v>
      </c>
      <c r="C12" s="26">
        <v>0.1161226851851852</v>
      </c>
      <c r="E12" s="27">
        <v>9</v>
      </c>
      <c r="F12" s="56" t="str">
        <f>'LEG A'!F12</f>
        <v>LEIC TRI MIXED B</v>
      </c>
      <c r="G12" s="29" t="s">
        <v>190</v>
      </c>
      <c r="H12" s="48">
        <f>IF('LEG C'!I12&lt;'LEG C'!H2,'LEG C'!I12,'LEG C'!H2 )</f>
        <v>9.375E-2</v>
      </c>
      <c r="I12" s="58">
        <f>VLOOKUP(E4:E43,$B4:$C43,2,0)</f>
        <v>0.1209837962962963</v>
      </c>
      <c r="J12" s="48">
        <f t="shared" si="0"/>
        <v>2.7233796296296298E-2</v>
      </c>
      <c r="K12" s="48">
        <f>'LEG C'!K12+J12</f>
        <v>0.13086805555555553</v>
      </c>
      <c r="M12" s="49">
        <v>9</v>
      </c>
      <c r="N12" s="49" t="s">
        <v>51</v>
      </c>
      <c r="O12" s="49" t="s">
        <v>191</v>
      </c>
      <c r="P12" s="50">
        <v>2.5590277777777781E-2</v>
      </c>
      <c r="Q12" s="37"/>
      <c r="R12" s="49">
        <v>9</v>
      </c>
      <c r="S12" s="49" t="s">
        <v>13</v>
      </c>
      <c r="T12" s="50">
        <v>0.11767361111111113</v>
      </c>
    </row>
    <row r="13" spans="2:20" ht="15" customHeight="1" x14ac:dyDescent="0.2">
      <c r="B13" s="25">
        <v>24</v>
      </c>
      <c r="C13" s="26">
        <v>0.11767361111111113</v>
      </c>
      <c r="E13" s="27">
        <v>10</v>
      </c>
      <c r="F13" s="56" t="str">
        <f>'LEG A'!F13</f>
        <v>WEST END MIXED A</v>
      </c>
      <c r="G13" s="29" t="s">
        <v>192</v>
      </c>
      <c r="H13" s="48">
        <f>IF('LEG C'!I13&lt;'LEG C'!H2,'LEG C'!I13,'LEG C'!H2 )</f>
        <v>9.375E-2</v>
      </c>
      <c r="I13" s="58">
        <f>VLOOKUP(E4:E43,$B4:$C43,2,0)</f>
        <v>0.12178240740740741</v>
      </c>
      <c r="J13" s="48">
        <f t="shared" si="0"/>
        <v>2.8032407407407409E-2</v>
      </c>
      <c r="K13" s="48">
        <f>'LEG C'!K13+J13</f>
        <v>0.12403935185185186</v>
      </c>
      <c r="M13" s="49">
        <v>10</v>
      </c>
      <c r="N13" s="49" t="s">
        <v>33</v>
      </c>
      <c r="O13" s="49" t="s">
        <v>193</v>
      </c>
      <c r="P13" s="50">
        <v>2.5902777777777778E-2</v>
      </c>
      <c r="Q13" s="37"/>
      <c r="R13" s="49">
        <v>10</v>
      </c>
      <c r="S13" s="49" t="s">
        <v>31</v>
      </c>
      <c r="T13" s="50">
        <v>0.11899305555555557</v>
      </c>
    </row>
    <row r="14" spans="2:20" ht="15" customHeight="1" x14ac:dyDescent="0.2">
      <c r="B14" s="25">
        <v>23</v>
      </c>
      <c r="C14" s="26">
        <v>0.11775462962962965</v>
      </c>
      <c r="E14" s="27">
        <v>11</v>
      </c>
      <c r="F14" s="56" t="str">
        <f>'LEG A'!F14</f>
        <v>WEST END MIXED B</v>
      </c>
      <c r="G14" s="29" t="s">
        <v>194</v>
      </c>
      <c r="H14" s="48">
        <f>IF('LEG C'!I14&lt;'LEG C'!H2,'LEG C'!I14,'LEG C'!H2 )</f>
        <v>9.375E-2</v>
      </c>
      <c r="I14" s="58">
        <f>VLOOKUP(E4:E43,$B4:$C43,2,0)</f>
        <v>0.12560185185185185</v>
      </c>
      <c r="J14" s="48">
        <f t="shared" si="0"/>
        <v>3.1851851851851853E-2</v>
      </c>
      <c r="K14" s="48">
        <f>'LEG C'!K14+J14</f>
        <v>0.13221064814814815</v>
      </c>
      <c r="M14" s="49">
        <v>11</v>
      </c>
      <c r="N14" s="49" t="s">
        <v>15</v>
      </c>
      <c r="O14" s="49" t="s">
        <v>181</v>
      </c>
      <c r="P14" s="50">
        <v>2.6087962962962969E-2</v>
      </c>
      <c r="Q14" s="37"/>
      <c r="R14" s="49">
        <v>11</v>
      </c>
      <c r="S14" s="49" t="s">
        <v>39</v>
      </c>
      <c r="T14" s="50">
        <v>0.11912037037037036</v>
      </c>
    </row>
    <row r="15" spans="2:20" ht="15" customHeight="1" x14ac:dyDescent="0.2">
      <c r="B15" s="25">
        <v>22</v>
      </c>
      <c r="C15" s="26">
        <v>0.11899305555555557</v>
      </c>
      <c r="E15" s="27">
        <v>12</v>
      </c>
      <c r="F15" s="56" t="str">
        <f>'LEG A'!F15</f>
        <v>WEST END MIXED C</v>
      </c>
      <c r="G15" s="29" t="s">
        <v>195</v>
      </c>
      <c r="H15" s="48">
        <f>IF('LEG C'!I15&lt;'LEG C'!H2,'LEG C'!I15,'LEG C'!H2 )</f>
        <v>9.375E-2</v>
      </c>
      <c r="I15" s="58">
        <f>VLOOKUP(E4:E43,$B4:$C43,2,0)</f>
        <v>0.12577546296296296</v>
      </c>
      <c r="J15" s="48">
        <f t="shared" si="0"/>
        <v>3.2025462962962964E-2</v>
      </c>
      <c r="K15" s="48">
        <f>'LEG C'!K15+J15</f>
        <v>0.13643518518518519</v>
      </c>
      <c r="M15" s="49">
        <v>12</v>
      </c>
      <c r="N15" s="49" t="s">
        <v>19</v>
      </c>
      <c r="O15" s="49" t="s">
        <v>182</v>
      </c>
      <c r="P15" s="50">
        <v>2.6145833333333326E-2</v>
      </c>
      <c r="Q15" s="37"/>
      <c r="R15" s="49">
        <v>12</v>
      </c>
      <c r="S15" s="49" t="s">
        <v>51</v>
      </c>
      <c r="T15" s="50">
        <v>0.11953703703703705</v>
      </c>
    </row>
    <row r="16" spans="2:20" ht="15" customHeight="1" x14ac:dyDescent="0.2">
      <c r="B16" s="25">
        <v>32</v>
      </c>
      <c r="C16" s="26">
        <v>0.11901620370370369</v>
      </c>
      <c r="E16" s="27">
        <v>13</v>
      </c>
      <c r="F16" s="56" t="str">
        <f>'LEG A'!F16</f>
        <v>HINCKLEY MEN</v>
      </c>
      <c r="G16" s="29" t="s">
        <v>188</v>
      </c>
      <c r="H16" s="48">
        <f>IF('LEG C'!I16&lt;'LEG C'!H2,'LEG C'!I16,'LEG C'!H2 )</f>
        <v>8.1215277777777775E-2</v>
      </c>
      <c r="I16" s="58">
        <f>VLOOKUP(E4:E43,$B4:$C43,2,0)</f>
        <v>0.10578703703703705</v>
      </c>
      <c r="J16" s="48">
        <f t="shared" si="0"/>
        <v>2.4571759259259279E-2</v>
      </c>
      <c r="K16" s="48">
        <f>'LEG C'!K16+J16</f>
        <v>0.10578703703703705</v>
      </c>
      <c r="M16" s="49">
        <v>13</v>
      </c>
      <c r="N16" s="49" t="s">
        <v>57</v>
      </c>
      <c r="O16" s="49" t="s">
        <v>196</v>
      </c>
      <c r="P16" s="50">
        <v>2.692129629629629E-2</v>
      </c>
      <c r="Q16" s="37"/>
      <c r="R16" s="49">
        <v>13</v>
      </c>
      <c r="S16" s="49" t="s">
        <v>37</v>
      </c>
      <c r="T16" s="50">
        <v>0.12403935185185187</v>
      </c>
    </row>
    <row r="17" spans="2:20" ht="15" customHeight="1" x14ac:dyDescent="0.2">
      <c r="B17" s="25">
        <v>35</v>
      </c>
      <c r="C17" s="26">
        <v>0.1193402777777778</v>
      </c>
      <c r="E17" s="27">
        <v>14</v>
      </c>
      <c r="F17" s="56" t="str">
        <f>'LEG A'!F17</f>
        <v>HINCKLEY LADIES</v>
      </c>
      <c r="G17" s="29" t="s">
        <v>197</v>
      </c>
      <c r="H17" s="48">
        <f>IF('LEG C'!I17&lt;'LEG C'!H2,'LEG C'!I17,'LEG C'!H2 )</f>
        <v>9.375E-2</v>
      </c>
      <c r="I17" s="58">
        <f>VLOOKUP(E4:E43,$B4:$C43,2,0)</f>
        <v>0.12454861111111112</v>
      </c>
      <c r="J17" s="48">
        <f t="shared" si="0"/>
        <v>3.0798611111111124E-2</v>
      </c>
      <c r="K17" s="48">
        <f>'LEG C'!K17+J17</f>
        <v>0.13783564814814817</v>
      </c>
      <c r="M17" s="49">
        <v>14</v>
      </c>
      <c r="N17" s="49" t="s">
        <v>71</v>
      </c>
      <c r="O17" s="49" t="s">
        <v>198</v>
      </c>
      <c r="P17" s="50">
        <v>2.7141203703703713E-2</v>
      </c>
      <c r="Q17" s="37"/>
      <c r="R17" s="49">
        <v>14</v>
      </c>
      <c r="S17" s="49" t="s">
        <v>55</v>
      </c>
      <c r="T17" s="50">
        <v>0.1260648148148148</v>
      </c>
    </row>
    <row r="18" spans="2:20" ht="15" customHeight="1" x14ac:dyDescent="0.2">
      <c r="B18" s="25">
        <v>4</v>
      </c>
      <c r="C18" s="26">
        <v>0.11989583333333333</v>
      </c>
      <c r="E18" s="27">
        <v>15</v>
      </c>
      <c r="F18" s="56" t="str">
        <f>'LEG A'!F18</f>
        <v>HINCKLEY MIXED</v>
      </c>
      <c r="G18" s="29" t="s">
        <v>199</v>
      </c>
      <c r="H18" s="48">
        <f>IF('LEG C'!I18&lt;'LEG C'!H2,'LEG C'!I18,'LEG C'!H2 )</f>
        <v>9.375E-2</v>
      </c>
      <c r="I18" s="58">
        <f>VLOOKUP(E4:E43,$B4:$C43,2,0)</f>
        <v>0.12715277777777778</v>
      </c>
      <c r="J18" s="48">
        <f t="shared" si="0"/>
        <v>3.3402777777777781E-2</v>
      </c>
      <c r="K18" s="48">
        <f>'LEG C'!K18+J18</f>
        <v>0.13879629629629631</v>
      </c>
      <c r="M18" s="49">
        <v>15</v>
      </c>
      <c r="N18" s="49" t="s">
        <v>35</v>
      </c>
      <c r="O18" s="49" t="s">
        <v>190</v>
      </c>
      <c r="P18" s="50">
        <v>2.7233796296296298E-2</v>
      </c>
      <c r="Q18" s="37"/>
      <c r="R18" s="49">
        <v>15</v>
      </c>
      <c r="S18" s="49" t="s">
        <v>81</v>
      </c>
      <c r="T18" s="50">
        <v>0.12726851851851853</v>
      </c>
    </row>
    <row r="19" spans="2:20" ht="15" customHeight="1" x14ac:dyDescent="0.2">
      <c r="B19" s="25">
        <v>17</v>
      </c>
      <c r="C19" s="26">
        <v>0.12067129629629629</v>
      </c>
      <c r="E19" s="27">
        <v>16</v>
      </c>
      <c r="F19" s="56" t="str">
        <f>'LEG A'!F19</f>
        <v>WREAKE MENS A</v>
      </c>
      <c r="G19" s="29" t="s">
        <v>193</v>
      </c>
      <c r="H19" s="48">
        <f>IF('LEG C'!I19&lt;'LEG C'!H2,'LEG C'!I19,'LEG C'!H2 )</f>
        <v>8.5763888888888876E-2</v>
      </c>
      <c r="I19" s="58">
        <f>VLOOKUP(E4:E43,$B4:$C43,2,0)</f>
        <v>0.11166666666666665</v>
      </c>
      <c r="J19" s="48">
        <f t="shared" si="0"/>
        <v>2.5902777777777775E-2</v>
      </c>
      <c r="K19" s="48">
        <f>'LEG C'!K19+J19</f>
        <v>0.11166666666666665</v>
      </c>
      <c r="M19" s="49">
        <v>16</v>
      </c>
      <c r="N19" s="49" t="s">
        <v>43</v>
      </c>
      <c r="O19" s="49" t="s">
        <v>200</v>
      </c>
      <c r="P19" s="50">
        <v>2.7384259259259261E-2</v>
      </c>
      <c r="Q19" s="37"/>
      <c r="R19" s="49">
        <v>16</v>
      </c>
      <c r="S19" s="49" t="s">
        <v>57</v>
      </c>
      <c r="T19" s="50">
        <v>0.12740740740740741</v>
      </c>
    </row>
    <row r="20" spans="2:20" ht="15" customHeight="1" x14ac:dyDescent="0.2">
      <c r="B20" s="25">
        <v>39</v>
      </c>
      <c r="C20" s="26">
        <v>0.12089120370370372</v>
      </c>
      <c r="E20" s="27">
        <v>17</v>
      </c>
      <c r="F20" s="56" t="str">
        <f>'LEG A'!F20</f>
        <v>WREAKE MENS B</v>
      </c>
      <c r="G20" s="29" t="s">
        <v>196</v>
      </c>
      <c r="H20" s="48">
        <f>IF('LEG C'!I20&lt;'LEG C'!H2,'LEG C'!I20,'LEG C'!H2 )</f>
        <v>9.375E-2</v>
      </c>
      <c r="I20" s="58">
        <f>VLOOKUP(E4:E43,$B4:$C43,2,0)</f>
        <v>0.12067129629629629</v>
      </c>
      <c r="J20" s="48">
        <f t="shared" si="0"/>
        <v>2.692129629629629E-2</v>
      </c>
      <c r="K20" s="48">
        <f>'LEG C'!K20+J20</f>
        <v>0.12740740740740741</v>
      </c>
      <c r="M20" s="49">
        <v>17</v>
      </c>
      <c r="N20" s="49" t="s">
        <v>59</v>
      </c>
      <c r="O20" s="49" t="s">
        <v>201</v>
      </c>
      <c r="P20" s="50">
        <v>2.7407407407407398E-2</v>
      </c>
      <c r="Q20" s="37"/>
      <c r="R20" s="49">
        <v>17</v>
      </c>
      <c r="S20" s="49" t="s">
        <v>67</v>
      </c>
      <c r="T20" s="50">
        <v>0.12858796296296301</v>
      </c>
    </row>
    <row r="21" spans="2:20" ht="15" customHeight="1" x14ac:dyDescent="0.2">
      <c r="B21" s="25">
        <v>9</v>
      </c>
      <c r="C21" s="26">
        <v>0.1209837962962963</v>
      </c>
      <c r="E21" s="27">
        <v>18</v>
      </c>
      <c r="F21" s="56" t="str">
        <f>'LEG A'!F21</f>
        <v>WREAKE LADIES A</v>
      </c>
      <c r="G21" s="29" t="s">
        <v>202</v>
      </c>
      <c r="H21" s="48">
        <f>IF('LEG C'!I21&lt;'LEG C'!H2,'LEG C'!I21,'LEG C'!H2 )</f>
        <v>9.375E-2</v>
      </c>
      <c r="I21" s="58">
        <f>VLOOKUP(E4:E43,$B4:$C43,2,0)</f>
        <v>0.12473379629629629</v>
      </c>
      <c r="J21" s="48">
        <f t="shared" si="0"/>
        <v>3.0983796296296287E-2</v>
      </c>
      <c r="K21" s="48">
        <f>'LEG C'!K21+J21</f>
        <v>0.13863425925925926</v>
      </c>
      <c r="M21" s="49">
        <v>18</v>
      </c>
      <c r="N21" s="49" t="s">
        <v>37</v>
      </c>
      <c r="O21" s="49" t="s">
        <v>192</v>
      </c>
      <c r="P21" s="50">
        <v>2.8032407407407409E-2</v>
      </c>
      <c r="Q21" s="37"/>
      <c r="R21" s="49">
        <v>18</v>
      </c>
      <c r="S21" s="49" t="s">
        <v>29</v>
      </c>
      <c r="T21" s="50">
        <v>0.12953703703703706</v>
      </c>
    </row>
    <row r="22" spans="2:20" ht="15" customHeight="1" x14ac:dyDescent="0.2">
      <c r="B22" s="25">
        <v>29</v>
      </c>
      <c r="C22" s="26">
        <v>0.12115740740740741</v>
      </c>
      <c r="E22" s="27">
        <v>19</v>
      </c>
      <c r="F22" s="56" t="str">
        <f>'LEG A'!F22</f>
        <v>WREAKE LADIES B</v>
      </c>
      <c r="G22" s="29" t="s">
        <v>203</v>
      </c>
      <c r="H22" s="48">
        <f>IF('LEG C'!I22&lt;'LEG C'!H2,'LEG C'!I22,'LEG C'!H2 )</f>
        <v>9.375E-2</v>
      </c>
      <c r="I22" s="58">
        <f>VLOOKUP(E4:E43,$B4:$C43,2,0)</f>
        <v>0.12790509259259258</v>
      </c>
      <c r="J22" s="48">
        <f t="shared" si="0"/>
        <v>3.4155092592592584E-2</v>
      </c>
      <c r="K22" s="48">
        <f>'LEG C'!K22+J22</f>
        <v>0.15839120370370369</v>
      </c>
      <c r="M22" s="49">
        <v>19</v>
      </c>
      <c r="N22" s="49" t="s">
        <v>11</v>
      </c>
      <c r="O22" s="49" t="s">
        <v>179</v>
      </c>
      <c r="P22" s="50">
        <v>2.8298611111111108E-2</v>
      </c>
      <c r="Q22" s="37"/>
      <c r="R22" s="49">
        <v>19</v>
      </c>
      <c r="S22" s="49" t="s">
        <v>73</v>
      </c>
      <c r="T22" s="50">
        <v>0.13021990740740741</v>
      </c>
    </row>
    <row r="23" spans="2:20" ht="15" customHeight="1" x14ac:dyDescent="0.2">
      <c r="B23" s="25">
        <v>10</v>
      </c>
      <c r="C23" s="26">
        <v>0.12178240740740741</v>
      </c>
      <c r="E23" s="27">
        <v>20</v>
      </c>
      <c r="F23" s="56" t="str">
        <f>'LEG A'!F23</f>
        <v>LEICESTER TRI MEN</v>
      </c>
      <c r="G23" s="29" t="s">
        <v>204</v>
      </c>
      <c r="H23" s="48">
        <f>IF('LEG C'!I23&lt;'LEG C'!H2,'LEG C'!I23,'LEG C'!H2 )</f>
        <v>9.375E-2</v>
      </c>
      <c r="I23" s="58">
        <f>VLOOKUP(E4:E43,$B4:$C43,2,0)</f>
        <v>0.12451388888888888</v>
      </c>
      <c r="J23" s="48">
        <f t="shared" si="0"/>
        <v>3.0763888888888882E-2</v>
      </c>
      <c r="K23" s="48">
        <f>'LEG C'!K23+J23</f>
        <v>0.13108796296296299</v>
      </c>
      <c r="M23" s="49">
        <v>20</v>
      </c>
      <c r="N23" s="49" t="s">
        <v>77</v>
      </c>
      <c r="O23" s="49" t="s">
        <v>205</v>
      </c>
      <c r="P23" s="50">
        <v>2.8472222222222232E-2</v>
      </c>
      <c r="Q23" s="37"/>
      <c r="R23" s="49">
        <v>20</v>
      </c>
      <c r="S23" s="49" t="s">
        <v>21</v>
      </c>
      <c r="T23" s="50">
        <v>0.13056712962962966</v>
      </c>
    </row>
    <row r="24" spans="2:20" ht="15" customHeight="1" x14ac:dyDescent="0.2">
      <c r="B24" s="25">
        <v>2</v>
      </c>
      <c r="C24" s="26">
        <v>0.12204861111111114</v>
      </c>
      <c r="E24" s="27">
        <v>21</v>
      </c>
      <c r="F24" s="56" t="str">
        <f>'LEG A'!F24</f>
        <v>FLECKNEY &amp; KIB MIXED</v>
      </c>
      <c r="G24" s="29" t="s">
        <v>206</v>
      </c>
      <c r="H24" s="48">
        <f>IF('LEG C'!I24&lt;'LEG C'!H2,'LEG C'!I24,'LEG C'!H2 )</f>
        <v>9.375E-2</v>
      </c>
      <c r="I24" s="58">
        <f>VLOOKUP(E4:E43,$B4:$C43,2,0)</f>
        <v>0.12378472222222221</v>
      </c>
      <c r="J24" s="48">
        <f t="shared" si="0"/>
        <v>3.0034722222222213E-2</v>
      </c>
      <c r="K24" s="48">
        <f>'LEG C'!K24+J24</f>
        <v>0.13293981481481482</v>
      </c>
      <c r="M24" s="49">
        <v>21</v>
      </c>
      <c r="N24" s="49" t="s">
        <v>29</v>
      </c>
      <c r="O24" s="49" t="s">
        <v>187</v>
      </c>
      <c r="P24" s="50">
        <v>2.8726851851851851E-2</v>
      </c>
      <c r="Q24" s="37"/>
      <c r="R24" s="49">
        <v>21</v>
      </c>
      <c r="S24" s="49" t="s">
        <v>35</v>
      </c>
      <c r="T24" s="50">
        <v>0.13086805555555553</v>
      </c>
    </row>
    <row r="25" spans="2:20" ht="15" customHeight="1" x14ac:dyDescent="0.2">
      <c r="B25" s="25">
        <v>26</v>
      </c>
      <c r="C25" s="26">
        <v>0.12222222222222225</v>
      </c>
      <c r="E25" s="27">
        <v>22</v>
      </c>
      <c r="F25" s="56" t="str">
        <f>'LEG A'!F25</f>
        <v>STILTON STRIDERS MIXED</v>
      </c>
      <c r="G25" s="29" t="s">
        <v>207</v>
      </c>
      <c r="H25" s="48">
        <f>IF('LEG C'!I25&lt;'LEG C'!H2,'LEG C'!I25,'LEG C'!H2 )</f>
        <v>8.9756944444444445E-2</v>
      </c>
      <c r="I25" s="58">
        <f>VLOOKUP(E4:E43,$B4:$C43,2,0)</f>
        <v>0.11899305555555557</v>
      </c>
      <c r="J25" s="48">
        <f t="shared" si="0"/>
        <v>2.9236111111111129E-2</v>
      </c>
      <c r="K25" s="48">
        <f>'LEG C'!K25+J25</f>
        <v>0.11899305555555557</v>
      </c>
      <c r="M25" s="49">
        <v>22</v>
      </c>
      <c r="N25" s="49" t="s">
        <v>73</v>
      </c>
      <c r="O25" s="49" t="s">
        <v>208</v>
      </c>
      <c r="P25" s="50">
        <v>2.8819444444444439E-2</v>
      </c>
      <c r="Q25" s="37"/>
      <c r="R25" s="49">
        <v>22</v>
      </c>
      <c r="S25" s="49" t="s">
        <v>65</v>
      </c>
      <c r="T25" s="50">
        <v>0.13108796296296293</v>
      </c>
    </row>
    <row r="26" spans="2:20" ht="15" customHeight="1" x14ac:dyDescent="0.2">
      <c r="B26" s="25">
        <v>7</v>
      </c>
      <c r="C26" s="26">
        <v>0.12247685185185185</v>
      </c>
      <c r="E26" s="27">
        <v>23</v>
      </c>
      <c r="F26" s="56" t="str">
        <f>'LEG A'!F26</f>
        <v>WIGSTON PHOENIX MIXED</v>
      </c>
      <c r="G26" s="29" t="s">
        <v>183</v>
      </c>
      <c r="H26" s="48">
        <f>IF('LEG C'!I26&lt;'LEG C'!H2,'LEG C'!I26,'LEG C'!H2 )</f>
        <v>9.375E-2</v>
      </c>
      <c r="I26" s="58">
        <f>VLOOKUP(E4:E43,$B4:$C43,2,0)</f>
        <v>0.11775462962962965</v>
      </c>
      <c r="J26" s="48">
        <f t="shared" si="0"/>
        <v>2.4004629629629654E-2</v>
      </c>
      <c r="K26" s="48">
        <f>'LEG C'!K26+J26</f>
        <v>0.1191203703703704</v>
      </c>
      <c r="M26" s="49">
        <v>23</v>
      </c>
      <c r="N26" s="49" t="s">
        <v>83</v>
      </c>
      <c r="O26" s="49" t="s">
        <v>209</v>
      </c>
      <c r="P26" s="50">
        <v>2.8923611111111122E-2</v>
      </c>
      <c r="Q26" s="37"/>
      <c r="R26" s="49">
        <v>23</v>
      </c>
      <c r="S26" s="49" t="s">
        <v>11</v>
      </c>
      <c r="T26" s="50">
        <v>0.13160879629629629</v>
      </c>
    </row>
    <row r="27" spans="2:20" ht="15" customHeight="1" x14ac:dyDescent="0.2">
      <c r="B27" s="25">
        <v>36</v>
      </c>
      <c r="C27" s="26">
        <v>0.12256944444444445</v>
      </c>
      <c r="E27" s="27">
        <v>24</v>
      </c>
      <c r="F27" s="56" t="str">
        <f>'LEG A'!F27</f>
        <v>BEAUMONT MIXED</v>
      </c>
      <c r="G27" s="29" t="s">
        <v>210</v>
      </c>
      <c r="H27" s="48">
        <f>IF('LEG C'!I27&lt;'LEG C'!H2,'LEG C'!I27,'LEG C'!H2 )</f>
        <v>8.5740740740740742E-2</v>
      </c>
      <c r="I27" s="58">
        <f>VLOOKUP(E4:E43,$B4:$C43,2,0)</f>
        <v>0.11767361111111113</v>
      </c>
      <c r="J27" s="48">
        <f t="shared" si="0"/>
        <v>3.1932870370370389E-2</v>
      </c>
      <c r="K27" s="48">
        <f>'LEG C'!K27+J27</f>
        <v>0.11767361111111113</v>
      </c>
      <c r="M27" s="49">
        <v>24</v>
      </c>
      <c r="N27" s="49" t="s">
        <v>31</v>
      </c>
      <c r="O27" s="49" t="s">
        <v>207</v>
      </c>
      <c r="P27" s="50">
        <v>2.9236111111111115E-2</v>
      </c>
      <c r="Q27" s="37"/>
      <c r="R27" s="49">
        <v>24</v>
      </c>
      <c r="S27" s="49" t="s">
        <v>47</v>
      </c>
      <c r="T27" s="50">
        <v>0.13211805555555556</v>
      </c>
    </row>
    <row r="28" spans="2:20" ht="15" customHeight="1" x14ac:dyDescent="0.2">
      <c r="B28" s="25">
        <v>34</v>
      </c>
      <c r="C28" s="26">
        <v>0.12267361111111112</v>
      </c>
      <c r="E28" s="27">
        <v>25</v>
      </c>
      <c r="F28" s="56" t="str">
        <f>'LEG A'!F28</f>
        <v>BIRSTALL MEN</v>
      </c>
      <c r="G28" s="29" t="s">
        <v>200</v>
      </c>
      <c r="H28" s="48">
        <f>IF('LEG C'!I28&lt;'LEG C'!H2,'LEG C'!I28,'LEG C'!H2 )</f>
        <v>8.6261574074074088E-2</v>
      </c>
      <c r="I28" s="58">
        <f>VLOOKUP(E4:E43,$B4:$C43,2,0)</f>
        <v>0.11364583333333333</v>
      </c>
      <c r="J28" s="48">
        <f t="shared" si="0"/>
        <v>2.7384259259259247E-2</v>
      </c>
      <c r="K28" s="48">
        <f>'LEG C'!K28+J28</f>
        <v>0.11364583333333333</v>
      </c>
      <c r="M28" s="49">
        <v>25</v>
      </c>
      <c r="N28" s="49" t="s">
        <v>69</v>
      </c>
      <c r="O28" s="49" t="s">
        <v>206</v>
      </c>
      <c r="P28" s="50">
        <v>3.0034722222222216E-2</v>
      </c>
      <c r="Q28" s="37"/>
      <c r="R28" s="49">
        <v>25</v>
      </c>
      <c r="S28" s="49" t="s">
        <v>41</v>
      </c>
      <c r="T28" s="50">
        <v>0.13221064814814817</v>
      </c>
    </row>
    <row r="29" spans="2:20" ht="15" customHeight="1" x14ac:dyDescent="0.2">
      <c r="B29" s="25">
        <v>21</v>
      </c>
      <c r="C29" s="26">
        <v>0.12378472222222221</v>
      </c>
      <c r="E29" s="27">
        <v>26</v>
      </c>
      <c r="F29" s="56" t="str">
        <f>'LEG A'!F29</f>
        <v>BIRSTALL LADIES</v>
      </c>
      <c r="G29" s="29" t="s">
        <v>205</v>
      </c>
      <c r="H29" s="48">
        <f>IF('LEG C'!I29&lt;'LEG C'!H2,'LEG C'!I29,'LEG C'!H2 )</f>
        <v>9.375E-2</v>
      </c>
      <c r="I29" s="58">
        <f>VLOOKUP(E4:E43,$B4:$C43,2,0)</f>
        <v>0.12222222222222225</v>
      </c>
      <c r="J29" s="48">
        <f t="shared" si="0"/>
        <v>2.8472222222222246E-2</v>
      </c>
      <c r="K29" s="48">
        <f>'LEG C'!K29+J29</f>
        <v>0.1350115740740741</v>
      </c>
      <c r="M29" s="49">
        <v>26</v>
      </c>
      <c r="N29" s="49" t="s">
        <v>65</v>
      </c>
      <c r="O29" s="49" t="s">
        <v>204</v>
      </c>
      <c r="P29" s="50">
        <v>3.0763888888888886E-2</v>
      </c>
      <c r="Q29" s="37"/>
      <c r="R29" s="49">
        <v>26</v>
      </c>
      <c r="S29" s="49" t="s">
        <v>69</v>
      </c>
      <c r="T29" s="50">
        <v>0.13293981481481482</v>
      </c>
    </row>
    <row r="30" spans="2:20" ht="15" customHeight="1" x14ac:dyDescent="0.2">
      <c r="B30" s="25">
        <v>20</v>
      </c>
      <c r="C30" s="26">
        <v>0.12451388888888888</v>
      </c>
      <c r="E30" s="27">
        <v>27</v>
      </c>
      <c r="F30" s="56" t="str">
        <f>'LEG A'!F30</f>
        <v>BARROW MENS A</v>
      </c>
      <c r="G30" s="29" t="s">
        <v>186</v>
      </c>
      <c r="H30" s="48">
        <f>IF('LEG C'!I30&lt;'LEG C'!H2,'LEG C'!I30,'LEG C'!H2 )</f>
        <v>8.2696759259259262E-2</v>
      </c>
      <c r="I30" s="58">
        <f>VLOOKUP(E4:E43,$B4:$C43,2,0)</f>
        <v>0.10710648148148148</v>
      </c>
      <c r="J30" s="48">
        <f t="shared" si="0"/>
        <v>2.4409722222222222E-2</v>
      </c>
      <c r="K30" s="48">
        <f>'LEG C'!K30+J30</f>
        <v>0.10710648148148148</v>
      </c>
      <c r="M30" s="49">
        <v>27</v>
      </c>
      <c r="N30" s="49" t="s">
        <v>49</v>
      </c>
      <c r="O30" s="49" t="s">
        <v>197</v>
      </c>
      <c r="P30" s="50">
        <v>3.0798611111111113E-2</v>
      </c>
      <c r="Q30" s="37"/>
      <c r="R30" s="49">
        <v>27</v>
      </c>
      <c r="S30" s="49" t="s">
        <v>59</v>
      </c>
      <c r="T30" s="50">
        <v>0.13355324074074074</v>
      </c>
    </row>
    <row r="31" spans="2:20" ht="15" customHeight="1" x14ac:dyDescent="0.2">
      <c r="B31" s="25">
        <v>14</v>
      </c>
      <c r="C31" s="26">
        <v>0.12454861111111112</v>
      </c>
      <c r="E31" s="27">
        <v>28</v>
      </c>
      <c r="F31" s="56" t="str">
        <f>'LEG A'!F31</f>
        <v>BARROW MENS B</v>
      </c>
      <c r="G31" s="29" t="s">
        <v>211</v>
      </c>
      <c r="H31" s="48">
        <f>IF('LEG C'!I31&lt;'LEG C'!H2,'LEG C'!I31,'LEG C'!H2 )</f>
        <v>9.375E-2</v>
      </c>
      <c r="I31" s="58">
        <f>VLOOKUP(E4:E43,$B4:$C43,2,0)</f>
        <v>0.12561342592592592</v>
      </c>
      <c r="J31" s="48">
        <f t="shared" si="0"/>
        <v>3.186342592592592E-2</v>
      </c>
      <c r="K31" s="48">
        <f>'LEG C'!K31+J31</f>
        <v>0.14831018518518518</v>
      </c>
      <c r="M31" s="49">
        <v>28</v>
      </c>
      <c r="N31" s="49" t="s">
        <v>61</v>
      </c>
      <c r="O31" s="49" t="s">
        <v>202</v>
      </c>
      <c r="P31" s="50">
        <v>3.0983796296296291E-2</v>
      </c>
      <c r="Q31" s="37"/>
      <c r="R31" s="49">
        <v>28</v>
      </c>
      <c r="S31" s="49" t="s">
        <v>77</v>
      </c>
      <c r="T31" s="50">
        <v>0.1350115740740741</v>
      </c>
    </row>
    <row r="32" spans="2:20" ht="15" customHeight="1" x14ac:dyDescent="0.2">
      <c r="B32" s="25">
        <v>18</v>
      </c>
      <c r="C32" s="26">
        <v>0.12473379629629629</v>
      </c>
      <c r="E32" s="27">
        <v>29</v>
      </c>
      <c r="F32" s="56" t="str">
        <f>'LEG A'!F32</f>
        <v>BARROW LADIES</v>
      </c>
      <c r="G32" s="29" t="s">
        <v>201</v>
      </c>
      <c r="H32" s="48">
        <f>IF('LEG C'!I32&lt;'LEG C'!H2,'LEG C'!I32,'LEG C'!H2 )</f>
        <v>9.375E-2</v>
      </c>
      <c r="I32" s="58">
        <f>VLOOKUP(E4:E43,$B4:$C43,2,0)</f>
        <v>0.12115740740740741</v>
      </c>
      <c r="J32" s="48">
        <f t="shared" si="0"/>
        <v>2.7407407407407408E-2</v>
      </c>
      <c r="K32" s="48">
        <f>'LEG C'!K32+J32</f>
        <v>0.13355324074074074</v>
      </c>
      <c r="M32" s="49">
        <v>29</v>
      </c>
      <c r="N32" s="49" t="s">
        <v>41</v>
      </c>
      <c r="O32" s="49" t="s">
        <v>194</v>
      </c>
      <c r="P32" s="50">
        <v>3.1851851851851853E-2</v>
      </c>
      <c r="R32" s="49">
        <v>29</v>
      </c>
      <c r="S32" s="49" t="s">
        <v>45</v>
      </c>
      <c r="T32" s="50">
        <v>0.13643518518518521</v>
      </c>
    </row>
    <row r="33" spans="2:20" ht="15" customHeight="1" x14ac:dyDescent="0.2">
      <c r="B33" s="25">
        <v>11</v>
      </c>
      <c r="C33" s="26">
        <v>0.12560185185185185</v>
      </c>
      <c r="E33" s="27">
        <v>30</v>
      </c>
      <c r="F33" s="56" t="str">
        <f>'LEG A'!F33</f>
        <v>OWLS MIXED A</v>
      </c>
      <c r="G33" s="29" t="s">
        <v>178</v>
      </c>
      <c r="H33" s="48">
        <f>IF('LEG C'!I33&lt;'LEG C'!H2,'LEG C'!I33,'LEG C'!H2 )</f>
        <v>9.375E-2</v>
      </c>
      <c r="I33" s="58">
        <f>VLOOKUP(E4:E43,$B4:$C43,2,0)</f>
        <v>0.1161226851851852</v>
      </c>
      <c r="J33" s="48">
        <f t="shared" si="0"/>
        <v>2.2372685185185204E-2</v>
      </c>
      <c r="K33" s="48">
        <f>'LEG C'!K33+J33</f>
        <v>0.12726851851851856</v>
      </c>
      <c r="M33" s="49">
        <v>30</v>
      </c>
      <c r="N33" s="49" t="s">
        <v>79</v>
      </c>
      <c r="O33" s="49" t="s">
        <v>211</v>
      </c>
      <c r="P33" s="50">
        <v>3.186342592592592E-2</v>
      </c>
      <c r="R33" s="49">
        <v>30</v>
      </c>
      <c r="S33" s="49" t="s">
        <v>49</v>
      </c>
      <c r="T33" s="50">
        <v>0.13783564814814814</v>
      </c>
    </row>
    <row r="34" spans="2:20" ht="15" customHeight="1" x14ac:dyDescent="0.2">
      <c r="B34" s="25">
        <v>28</v>
      </c>
      <c r="C34" s="26">
        <v>0.12561342592592592</v>
      </c>
      <c r="E34" s="27">
        <v>31</v>
      </c>
      <c r="F34" s="56" t="str">
        <f>'LEG A'!F34</f>
        <v>OWLS MIXED B</v>
      </c>
      <c r="G34" s="29"/>
      <c r="H34" s="48" t="e">
        <f>IF('LEG C'!I34&lt;'LEG C'!H2,'LEG C'!I34,'LEG C'!H2 )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C'!K34+J34</f>
        <v>#N/A</v>
      </c>
      <c r="M34" s="49">
        <v>31</v>
      </c>
      <c r="N34" s="49" t="s">
        <v>13</v>
      </c>
      <c r="O34" s="49" t="s">
        <v>210</v>
      </c>
      <c r="P34" s="50">
        <v>3.1932870370370375E-2</v>
      </c>
      <c r="R34" s="49">
        <v>31</v>
      </c>
      <c r="S34" s="49" t="s">
        <v>61</v>
      </c>
      <c r="T34" s="50">
        <v>0.13863425925925926</v>
      </c>
    </row>
    <row r="35" spans="2:20" ht="15" customHeight="1" x14ac:dyDescent="0.2">
      <c r="B35" s="25">
        <v>12</v>
      </c>
      <c r="C35" s="26">
        <v>0.12577546296296296</v>
      </c>
      <c r="E35" s="27">
        <v>32</v>
      </c>
      <c r="F35" s="56" t="str">
        <f>'LEG A'!F35</f>
        <v>SHEPSHED MENS A</v>
      </c>
      <c r="G35" s="29" t="s">
        <v>189</v>
      </c>
      <c r="H35" s="48">
        <f>IF('LEG C'!I35&lt;'LEG C'!H2,'LEG C'!I35,'LEG C'!H2 )</f>
        <v>9.375E-2</v>
      </c>
      <c r="I35" s="58">
        <f>VLOOKUP(E4:E43,$B4:$C43,2,0)</f>
        <v>0.11901620370370369</v>
      </c>
      <c r="J35" s="48">
        <f t="shared" si="0"/>
        <v>2.5266203703703694E-2</v>
      </c>
      <c r="K35" s="48">
        <f>'LEG C'!K35+J35</f>
        <v>0.1260648148148148</v>
      </c>
      <c r="M35" s="49">
        <v>32</v>
      </c>
      <c r="N35" s="49" t="s">
        <v>45</v>
      </c>
      <c r="O35" s="49" t="s">
        <v>195</v>
      </c>
      <c r="P35" s="50">
        <v>3.2025462962962964E-2</v>
      </c>
      <c r="R35" s="49">
        <v>32</v>
      </c>
      <c r="S35" s="49" t="s">
        <v>53</v>
      </c>
      <c r="T35" s="50">
        <v>0.13879629629629633</v>
      </c>
    </row>
    <row r="36" spans="2:20" ht="15" customHeight="1" x14ac:dyDescent="0.2">
      <c r="B36" s="25">
        <v>37</v>
      </c>
      <c r="C36" s="26">
        <v>0.1260300925925926</v>
      </c>
      <c r="E36" s="27">
        <v>33</v>
      </c>
      <c r="F36" s="56" t="str">
        <f>'LEG A'!F36</f>
        <v>SHEPSHED MENS B</v>
      </c>
      <c r="G36" s="29" t="s">
        <v>212</v>
      </c>
      <c r="H36" s="48">
        <f>IF('LEG C'!I36&lt;'LEG C'!H2,'LEG C'!I36,'LEG C'!H2 )</f>
        <v>9.375E-2</v>
      </c>
      <c r="I36" s="58">
        <f>VLOOKUP(E4:E43,$B4:$C43,2,0)</f>
        <v>0.12771990740740741</v>
      </c>
      <c r="J36" s="48">
        <f t="shared" si="0"/>
        <v>3.3969907407407407E-2</v>
      </c>
      <c r="K36" s="48">
        <f>'LEG C'!K36+J36</f>
        <v>0.12858796296296299</v>
      </c>
      <c r="M36" s="49">
        <v>33</v>
      </c>
      <c r="N36" s="49" t="s">
        <v>47</v>
      </c>
      <c r="O36" s="49" t="s">
        <v>213</v>
      </c>
      <c r="P36" s="50">
        <v>3.2280092592592596E-2</v>
      </c>
      <c r="R36" s="49">
        <v>33</v>
      </c>
      <c r="S36" s="49" t="s">
        <v>19</v>
      </c>
      <c r="T36" s="50">
        <v>0.14268518518518522</v>
      </c>
    </row>
    <row r="37" spans="2:20" ht="15" customHeight="1" x14ac:dyDescent="0.2">
      <c r="B37" s="25">
        <v>15</v>
      </c>
      <c r="C37" s="26">
        <v>0.12715277777777778</v>
      </c>
      <c r="E37" s="27">
        <v>34</v>
      </c>
      <c r="F37" s="56" t="str">
        <f>'LEG A'!F37</f>
        <v>SHEPSHED LADIES</v>
      </c>
      <c r="G37" s="29" t="s">
        <v>209</v>
      </c>
      <c r="H37" s="48">
        <f>IF('LEG C'!I37&lt;'LEG C'!H2,'LEG C'!I37,'LEG C'!H2 )</f>
        <v>9.375E-2</v>
      </c>
      <c r="I37" s="58">
        <f>VLOOKUP(E4:E43,$B4:$C43,2,0)</f>
        <v>0.12267361111111112</v>
      </c>
      <c r="J37" s="48">
        <f t="shared" si="0"/>
        <v>2.8923611111111122E-2</v>
      </c>
      <c r="K37" s="48">
        <f>'LEG C'!K37+J37</f>
        <v>0.15271990740740743</v>
      </c>
      <c r="M37" s="49">
        <v>34</v>
      </c>
      <c r="N37" s="49" t="s">
        <v>53</v>
      </c>
      <c r="O37" s="49" t="s">
        <v>199</v>
      </c>
      <c r="P37" s="50">
        <v>3.3402777777777781E-2</v>
      </c>
      <c r="R37" s="49">
        <v>34</v>
      </c>
      <c r="S37" s="49" t="s">
        <v>79</v>
      </c>
      <c r="T37" s="50">
        <v>0.14831018518518518</v>
      </c>
    </row>
    <row r="38" spans="2:20" ht="15" customHeight="1" x14ac:dyDescent="0.2">
      <c r="B38" s="25">
        <v>33</v>
      </c>
      <c r="C38" s="26">
        <v>0.12771990740740741</v>
      </c>
      <c r="E38" s="27">
        <v>35</v>
      </c>
      <c r="F38" s="56" t="str">
        <f>'LEG A'!F38</f>
        <v>HARBOROUGH MEN</v>
      </c>
      <c r="G38" s="29" t="s">
        <v>191</v>
      </c>
      <c r="H38" s="48">
        <f>IF('LEG C'!I38&lt;'LEG C'!H2,'LEG C'!I38,'LEG C'!H2 )</f>
        <v>9.375E-2</v>
      </c>
      <c r="I38" s="58">
        <f>VLOOKUP(E4:E43,$B4:$C43,2,0)</f>
        <v>0.1193402777777778</v>
      </c>
      <c r="J38" s="48">
        <f t="shared" si="0"/>
        <v>2.5590277777777795E-2</v>
      </c>
      <c r="K38" s="48">
        <f>'LEG C'!K38+J38</f>
        <v>0.11953703703703705</v>
      </c>
      <c r="M38" s="49">
        <v>35</v>
      </c>
      <c r="N38" s="49" t="s">
        <v>67</v>
      </c>
      <c r="O38" s="49" t="s">
        <v>212</v>
      </c>
      <c r="P38" s="50">
        <v>3.3969907407407407E-2</v>
      </c>
      <c r="R38" s="49">
        <v>35</v>
      </c>
      <c r="S38" s="49" t="s">
        <v>83</v>
      </c>
      <c r="T38" s="50">
        <v>0.15271990740740746</v>
      </c>
    </row>
    <row r="39" spans="2:20" ht="15" customHeight="1" x14ac:dyDescent="0.2">
      <c r="B39" s="25">
        <v>19</v>
      </c>
      <c r="C39" s="26">
        <v>0.12790509259259258</v>
      </c>
      <c r="E39" s="49">
        <v>36</v>
      </c>
      <c r="F39" s="56" t="str">
        <f>'LEG A'!F39</f>
        <v>HARBOROUGH MIXED</v>
      </c>
      <c r="G39" s="29" t="s">
        <v>208</v>
      </c>
      <c r="H39" s="48">
        <f>IF('LEG C'!I39&lt;'LEG C'!H2,'LEG C'!I39,'LEG C'!H2 )</f>
        <v>9.375E-2</v>
      </c>
      <c r="I39" s="58">
        <f>VLOOKUP(E4:E43,$B4:$C43,2,0)</f>
        <v>0.12256944444444445</v>
      </c>
      <c r="J39" s="48">
        <f t="shared" si="0"/>
        <v>2.8819444444444453E-2</v>
      </c>
      <c r="K39" s="48">
        <f>'LEG C'!K39+J39</f>
        <v>0.13021990740740741</v>
      </c>
      <c r="M39" s="49">
        <v>36</v>
      </c>
      <c r="N39" s="49" t="s">
        <v>63</v>
      </c>
      <c r="O39" s="49" t="s">
        <v>203</v>
      </c>
      <c r="P39" s="50">
        <v>3.4155092592592584E-2</v>
      </c>
      <c r="R39" s="49">
        <v>36</v>
      </c>
      <c r="S39" s="49" t="s">
        <v>63</v>
      </c>
      <c r="T39" s="50">
        <v>0.15839120370370369</v>
      </c>
    </row>
    <row r="40" spans="2:20" ht="15" customHeight="1" x14ac:dyDescent="0.2">
      <c r="B40" s="25">
        <v>5</v>
      </c>
      <c r="C40" s="26">
        <v>0.12969907407407408</v>
      </c>
      <c r="E40" s="49">
        <v>37</v>
      </c>
      <c r="F40" s="56" t="str">
        <f>'LEG A'!F40</f>
        <v>DESFORD MEN</v>
      </c>
      <c r="G40" s="29" t="s">
        <v>213</v>
      </c>
      <c r="H40" s="48">
        <f>IF('LEG C'!I40&lt;'LEG C'!H2,'LEG C'!I40,'LEG C'!H2 )</f>
        <v>9.375E-2</v>
      </c>
      <c r="I40" s="58">
        <f>VLOOKUP(E4:E43,$B4:$C43,2,0)</f>
        <v>0.1260300925925926</v>
      </c>
      <c r="J40" s="48">
        <f t="shared" si="0"/>
        <v>3.2280092592592596E-2</v>
      </c>
      <c r="K40" s="48">
        <f>'LEG C'!K40+J40</f>
        <v>0.13211805555555556</v>
      </c>
      <c r="M40" s="49">
        <v>37</v>
      </c>
      <c r="N40" s="49" t="s">
        <v>21</v>
      </c>
      <c r="O40" s="49" t="s">
        <v>184</v>
      </c>
      <c r="P40" s="50">
        <v>3.5949074074074078E-2</v>
      </c>
      <c r="R40" s="49">
        <v>37</v>
      </c>
      <c r="S40" s="49" t="s">
        <v>85</v>
      </c>
      <c r="T40" s="50">
        <v>0.15878472222222226</v>
      </c>
    </row>
    <row r="41" spans="2:20" ht="15" customHeight="1" x14ac:dyDescent="0.2">
      <c r="B41" s="25">
        <v>38</v>
      </c>
      <c r="C41" s="26">
        <v>0.13593750000000002</v>
      </c>
      <c r="E41" s="49">
        <v>38</v>
      </c>
      <c r="F41" s="56" t="str">
        <f>'LEG A'!F41</f>
        <v>DESFORD LADIES</v>
      </c>
      <c r="G41" s="29" t="s">
        <v>214</v>
      </c>
      <c r="H41" s="48">
        <f>IF('LEG C'!I41&lt;'LEG C'!H2,'LEG C'!I41,'LEG C'!H2 )</f>
        <v>9.375E-2</v>
      </c>
      <c r="I41" s="58">
        <f>VLOOKUP(E4:E43,$B4:$C43,2,0)</f>
        <v>0.13593750000000002</v>
      </c>
      <c r="J41" s="48">
        <f t="shared" si="0"/>
        <v>4.2187500000000017E-2</v>
      </c>
      <c r="K41" s="48">
        <f>'LEG C'!K41+J41</f>
        <v>0.15878472222222229</v>
      </c>
      <c r="M41" s="49">
        <v>38</v>
      </c>
      <c r="N41" s="49" t="s">
        <v>85</v>
      </c>
      <c r="O41" s="49" t="s">
        <v>214</v>
      </c>
      <c r="P41" s="50">
        <v>4.2187500000000017E-2</v>
      </c>
      <c r="R41" s="49">
        <v>38</v>
      </c>
      <c r="S41" s="49" t="s">
        <v>71</v>
      </c>
      <c r="T41" s="50">
        <v>0.16903935185185184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198</v>
      </c>
      <c r="H42" s="48">
        <f>IF('LEG C'!I42&lt;'LEG C'!H2,'LEG C'!I42,'LEG C'!H2 )</f>
        <v>9.375E-2</v>
      </c>
      <c r="I42" s="58">
        <f>VLOOKUP(E4:E43,$B4:$C43,2,0)</f>
        <v>0.12089120370370372</v>
      </c>
      <c r="J42" s="48">
        <f t="shared" si="0"/>
        <v>2.7141203703703723E-2</v>
      </c>
      <c r="K42" s="48">
        <f>'LEG C'!K42+J42</f>
        <v>0.16903935185185187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27">
        <v>40</v>
      </c>
      <c r="F43" s="56">
        <f>'LEG A'!F43</f>
        <v>0</v>
      </c>
      <c r="G43" s="29"/>
      <c r="H43" s="48" t="e">
        <f>IF('LEG C'!I43&lt;'LEG C'!H2,'LEG C'!I43,'LEG C'!H2 )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C'!K43+J43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70833333333333337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1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5.5703125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6" style="38" customWidth="1"/>
    <col min="16" max="16" width="13.140625" style="38" customWidth="1"/>
    <col min="17" max="17" width="3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215</v>
      </c>
      <c r="F1" s="51"/>
      <c r="H1" s="57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216</v>
      </c>
      <c r="C2" s="74"/>
      <c r="E2" s="76" t="s">
        <v>89</v>
      </c>
      <c r="F2" s="76"/>
      <c r="G2" s="76"/>
      <c r="H2" s="36" t="s">
        <v>90</v>
      </c>
      <c r="I2" s="52"/>
      <c r="M2" s="39" t="s">
        <v>215</v>
      </c>
      <c r="N2" s="6"/>
      <c r="O2" s="6"/>
      <c r="P2" s="7"/>
      <c r="Q2" s="37"/>
      <c r="R2" s="53" t="s">
        <v>215</v>
      </c>
    </row>
    <row r="3" spans="2:20" ht="15.75" customHeight="1" x14ac:dyDescent="0.25">
      <c r="B3" s="17" t="s">
        <v>2</v>
      </c>
      <c r="C3" s="18" t="s">
        <v>3</v>
      </c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0.12510416666666666</v>
      </c>
      <c r="E4" s="27">
        <v>1</v>
      </c>
      <c r="F4" s="56" t="str">
        <f>'LEG A'!F4</f>
        <v>CORITANIANS MEN</v>
      </c>
      <c r="G4" s="29" t="s">
        <v>217</v>
      </c>
      <c r="H4" s="48">
        <f>IF('LEG D'!I4&lt;'LEG D'!H2,'LEG D'!I4,'LEG D'!H2)</f>
        <v>9.8807870370370365E-2</v>
      </c>
      <c r="I4" s="58">
        <f>VLOOKUP(E4:E43,$B4:$C43,2,0)</f>
        <v>0.12510416666666666</v>
      </c>
      <c r="J4" s="48">
        <f>I4-H4</f>
        <v>2.629629629629629E-2</v>
      </c>
      <c r="K4" s="48">
        <f>'LEG D'!K4+J4</f>
        <v>0.12510416666666666</v>
      </c>
      <c r="M4" s="49">
        <v>1</v>
      </c>
      <c r="N4" s="49" t="s">
        <v>81</v>
      </c>
      <c r="O4" s="49" t="s">
        <v>218</v>
      </c>
      <c r="P4" s="50">
        <v>2.2245370370370374E-2</v>
      </c>
      <c r="Q4" s="37"/>
      <c r="R4" s="49">
        <v>1</v>
      </c>
      <c r="S4" s="49" t="s">
        <v>9</v>
      </c>
      <c r="T4" s="50">
        <v>0.12510416666666666</v>
      </c>
    </row>
    <row r="5" spans="2:20" ht="15" customHeight="1" x14ac:dyDescent="0.2">
      <c r="B5" s="25">
        <v>27</v>
      </c>
      <c r="C5" s="26">
        <v>0.13284722222222226</v>
      </c>
      <c r="E5" s="27">
        <v>2</v>
      </c>
      <c r="F5" s="56" t="str">
        <f>'LEG A'!F5</f>
        <v>HUNCOTE LADIES</v>
      </c>
      <c r="G5" s="29" t="s">
        <v>219</v>
      </c>
      <c r="H5" s="48">
        <f>IF('LEG D'!I5&lt;'LEG D'!H2, 'LEG D'!I5,'LEG D'!H2 )</f>
        <v>0.12204861111111114</v>
      </c>
      <c r="I5" s="58">
        <f>VLOOKUP(E4:E43,$B4:$C43,2,0)</f>
        <v>0.15633101851851852</v>
      </c>
      <c r="J5" s="48">
        <f t="shared" ref="J5:J43" si="0">I5-H5</f>
        <v>3.4282407407407386E-2</v>
      </c>
      <c r="K5" s="48">
        <f>'LEG D'!K5+J5</f>
        <v>0.16589120370370375</v>
      </c>
      <c r="M5" s="49">
        <v>2</v>
      </c>
      <c r="N5" s="49" t="s">
        <v>51</v>
      </c>
      <c r="O5" s="49" t="s">
        <v>220</v>
      </c>
      <c r="P5" s="50">
        <v>2.4224537037037034E-2</v>
      </c>
      <c r="Q5" s="37"/>
      <c r="R5" s="49">
        <v>2</v>
      </c>
      <c r="S5" s="49" t="s">
        <v>23</v>
      </c>
      <c r="T5" s="50">
        <v>0.13284722222222226</v>
      </c>
    </row>
    <row r="6" spans="2:20" ht="15" customHeight="1" x14ac:dyDescent="0.2">
      <c r="B6" s="25">
        <v>13</v>
      </c>
      <c r="C6" s="26">
        <v>0.1335416666666667</v>
      </c>
      <c r="E6" s="27">
        <v>3</v>
      </c>
      <c r="F6" s="56" t="str">
        <f>'LEG A'!F6</f>
        <v>CHARNWOOD MIXED</v>
      </c>
      <c r="G6" s="29" t="s">
        <v>221</v>
      </c>
      <c r="H6" s="48">
        <f>IF('LEG D'!I6&lt;'LEG D'!H2, 'LEG D'!I6,'LEG D'!H2 )</f>
        <v>0.11237268518518521</v>
      </c>
      <c r="I6" s="58">
        <f>VLOOKUP(E4:E43,$B4:$C43,2,0)</f>
        <v>0.14663194444444444</v>
      </c>
      <c r="J6" s="48">
        <f t="shared" si="0"/>
        <v>3.4259259259259225E-2</v>
      </c>
      <c r="K6" s="48">
        <f>'LEG D'!K6+J6</f>
        <v>0.14663194444444444</v>
      </c>
      <c r="M6" s="49">
        <v>3</v>
      </c>
      <c r="N6" s="49" t="s">
        <v>25</v>
      </c>
      <c r="O6" s="49" t="s">
        <v>222</v>
      </c>
      <c r="P6" s="50">
        <v>2.5335648148148149E-2</v>
      </c>
      <c r="Q6" s="37"/>
      <c r="R6" s="49">
        <v>3</v>
      </c>
      <c r="S6" s="49" t="s">
        <v>27</v>
      </c>
      <c r="T6" s="50">
        <v>0.1335416666666667</v>
      </c>
    </row>
    <row r="7" spans="2:20" ht="15" customHeight="1" x14ac:dyDescent="0.2">
      <c r="B7" s="25">
        <v>8</v>
      </c>
      <c r="C7" s="26">
        <v>0.13428240740740741</v>
      </c>
      <c r="E7" s="27">
        <v>4</v>
      </c>
      <c r="F7" s="56" t="str">
        <f>'LEG A'!F7</f>
        <v>ROADHOGGS MEN</v>
      </c>
      <c r="G7" s="29" t="s">
        <v>223</v>
      </c>
      <c r="H7" s="48">
        <f>IF('LEG D'!I7&lt;'LEG D'!H2, 'LEG D'!I7,'LEG D'!H2 )</f>
        <v>0.11989583333333333</v>
      </c>
      <c r="I7" s="58">
        <f>VLOOKUP(E4:E43,$B4:$C43,2,0)</f>
        <v>0.15078703703703702</v>
      </c>
      <c r="J7" s="48">
        <f t="shared" si="0"/>
        <v>3.0891203703703699E-2</v>
      </c>
      <c r="K7" s="48">
        <f>'LEG D'!K7+J7</f>
        <v>0.17357638888888893</v>
      </c>
      <c r="M7" s="49">
        <v>4</v>
      </c>
      <c r="N7" s="49" t="s">
        <v>23</v>
      </c>
      <c r="O7" s="49" t="s">
        <v>224</v>
      </c>
      <c r="P7" s="50">
        <v>2.5740740740740745E-2</v>
      </c>
      <c r="Q7" s="37"/>
      <c r="R7" s="49">
        <v>4</v>
      </c>
      <c r="S7" s="49" t="s">
        <v>17</v>
      </c>
      <c r="T7" s="50">
        <v>0.13428240740740741</v>
      </c>
    </row>
    <row r="8" spans="2:20" ht="15" customHeight="1" x14ac:dyDescent="0.2">
      <c r="B8" s="25">
        <v>6</v>
      </c>
      <c r="C8" s="26">
        <v>0.13587962962962966</v>
      </c>
      <c r="E8" s="27">
        <v>5</v>
      </c>
      <c r="F8" s="56" t="str">
        <f>'LEG A'!F8</f>
        <v>L'BORO UNI MIXED</v>
      </c>
      <c r="G8" s="29" t="s">
        <v>225</v>
      </c>
      <c r="H8" s="48">
        <f>IF('LEG D'!I8&lt;'LEG D'!H2, 'LEG D'!I8,'LEG D'!H2 )</f>
        <v>0.12969907407407408</v>
      </c>
      <c r="I8" s="58">
        <f>VLOOKUP(E4:E43,$B4:$C43,2,0)</f>
        <v>0.16483796296296296</v>
      </c>
      <c r="J8" s="48">
        <f t="shared" si="0"/>
        <v>3.5138888888888886E-2</v>
      </c>
      <c r="K8" s="48">
        <f>'LEG D'!K8+J8</f>
        <v>0.16570601851851854</v>
      </c>
      <c r="M8" s="49">
        <v>5</v>
      </c>
      <c r="N8" s="49" t="s">
        <v>9</v>
      </c>
      <c r="O8" s="49" t="s">
        <v>217</v>
      </c>
      <c r="P8" s="50">
        <v>2.629629629629629E-2</v>
      </c>
      <c r="Q8" s="37"/>
      <c r="R8" s="49">
        <v>5</v>
      </c>
      <c r="S8" s="49" t="s">
        <v>25</v>
      </c>
      <c r="T8" s="50">
        <v>0.13587962962962966</v>
      </c>
    </row>
    <row r="9" spans="2:20" ht="15" customHeight="1" x14ac:dyDescent="0.2">
      <c r="B9" s="25">
        <v>30</v>
      </c>
      <c r="C9" s="26">
        <v>0.13836805555555556</v>
      </c>
      <c r="E9" s="27">
        <v>6</v>
      </c>
      <c r="F9" s="56" t="str">
        <f>'LEG A'!F9</f>
        <v>HUNCOTE MENS A</v>
      </c>
      <c r="G9" s="29" t="s">
        <v>222</v>
      </c>
      <c r="H9" s="48">
        <f>IF('LEG D'!I9&lt;'LEG D'!H2, 'LEG D'!I9,'LEG D'!H2 )</f>
        <v>0.11054398148148149</v>
      </c>
      <c r="I9" s="58">
        <f>VLOOKUP(E4:E43,$B4:$C43,2,0)</f>
        <v>0.13587962962962966</v>
      </c>
      <c r="J9" s="48">
        <f t="shared" si="0"/>
        <v>2.5335648148148163E-2</v>
      </c>
      <c r="K9" s="48">
        <f>'LEG D'!K9+J9</f>
        <v>0.13587962962962966</v>
      </c>
      <c r="M9" s="49">
        <v>6</v>
      </c>
      <c r="N9" s="49" t="s">
        <v>17</v>
      </c>
      <c r="O9" s="49" t="s">
        <v>226</v>
      </c>
      <c r="P9" s="50">
        <v>2.6493055555555544E-2</v>
      </c>
      <c r="Q9" s="37"/>
      <c r="R9" s="49">
        <v>6</v>
      </c>
      <c r="S9" s="49" t="s">
        <v>33</v>
      </c>
      <c r="T9" s="50">
        <v>0.13840277777777782</v>
      </c>
    </row>
    <row r="10" spans="2:20" ht="15" customHeight="1" x14ac:dyDescent="0.2">
      <c r="B10" s="25">
        <v>16</v>
      </c>
      <c r="C10" s="26">
        <v>0.13840277777777782</v>
      </c>
      <c r="E10" s="27">
        <v>7</v>
      </c>
      <c r="F10" s="56" t="str">
        <f>'LEG A'!F10</f>
        <v>HUNCOTE MENS B</v>
      </c>
      <c r="G10" s="29" t="s">
        <v>227</v>
      </c>
      <c r="H10" s="48">
        <f>IF('LEG D'!I10&lt;'LEG D'!H2, 'LEG D'!I10,'LEG D'!H2 )</f>
        <v>0.12247685185185185</v>
      </c>
      <c r="I10" s="58">
        <f>VLOOKUP(E4:E43,$B4:$C43,2,0)</f>
        <v>0.1537152777777778</v>
      </c>
      <c r="J10" s="48">
        <f t="shared" si="0"/>
        <v>3.1238425925925947E-2</v>
      </c>
      <c r="K10" s="48">
        <f>'LEG D'!K10+J10</f>
        <v>0.16077546296296297</v>
      </c>
      <c r="M10" s="49">
        <v>7</v>
      </c>
      <c r="N10" s="49" t="s">
        <v>33</v>
      </c>
      <c r="O10" s="49" t="s">
        <v>228</v>
      </c>
      <c r="P10" s="50">
        <v>2.6736111111111144E-2</v>
      </c>
      <c r="Q10" s="37"/>
      <c r="R10" s="49">
        <v>7</v>
      </c>
      <c r="S10" s="49" t="s">
        <v>51</v>
      </c>
      <c r="T10" s="50">
        <v>0.14376157407407408</v>
      </c>
    </row>
    <row r="11" spans="2:20" ht="15" customHeight="1" x14ac:dyDescent="0.2">
      <c r="B11" s="25">
        <v>35</v>
      </c>
      <c r="C11" s="26">
        <v>0.14356481481481481</v>
      </c>
      <c r="E11" s="27">
        <v>8</v>
      </c>
      <c r="F11" s="56" t="str">
        <f>'LEG A'!F11</f>
        <v>LEIC TRI MIXED A</v>
      </c>
      <c r="G11" s="29" t="s">
        <v>226</v>
      </c>
      <c r="H11" s="48">
        <f>IF('LEG D'!I11&lt;'LEG D'!H2, 'LEG D'!I11,'LEG D'!H2 )</f>
        <v>0.10778935185185187</v>
      </c>
      <c r="I11" s="58">
        <f>VLOOKUP(E4:E43,$B4:$C43,2,0)</f>
        <v>0.13428240740740741</v>
      </c>
      <c r="J11" s="48">
        <f t="shared" si="0"/>
        <v>2.6493055555555534E-2</v>
      </c>
      <c r="K11" s="48">
        <f>'LEG D'!K11+J11</f>
        <v>0.13428240740740741</v>
      </c>
      <c r="M11" s="49">
        <v>8</v>
      </c>
      <c r="N11" s="49" t="s">
        <v>27</v>
      </c>
      <c r="O11" s="49" t="s">
        <v>229</v>
      </c>
      <c r="P11" s="50">
        <v>2.7754629629629643E-2</v>
      </c>
      <c r="Q11" s="37"/>
      <c r="R11" s="49">
        <v>8</v>
      </c>
      <c r="S11" s="49" t="s">
        <v>15</v>
      </c>
      <c r="T11" s="50">
        <v>0.14663194444444444</v>
      </c>
    </row>
    <row r="12" spans="2:20" ht="15" customHeight="1" x14ac:dyDescent="0.2">
      <c r="B12" s="25">
        <v>3</v>
      </c>
      <c r="C12" s="26">
        <v>0.14663194444444444</v>
      </c>
      <c r="E12" s="27">
        <v>9</v>
      </c>
      <c r="F12" s="56" t="str">
        <f>'LEG A'!F12</f>
        <v>LEIC TRI MIXED B</v>
      </c>
      <c r="G12" s="29" t="s">
        <v>230</v>
      </c>
      <c r="H12" s="48">
        <f>IF('LEG D'!I12&lt;'LEG D'!H2,'LEG D'!I12,'LEG D'!H2 )</f>
        <v>0.1209837962962963</v>
      </c>
      <c r="I12" s="58">
        <f>VLOOKUP(E4:E43,$B4:$C43,2,0)</f>
        <v>0.14947916666666666</v>
      </c>
      <c r="J12" s="48">
        <f t="shared" si="0"/>
        <v>2.8495370370370365E-2</v>
      </c>
      <c r="K12" s="48">
        <f>'LEG D'!K12+J12</f>
        <v>0.15936342592592589</v>
      </c>
      <c r="M12" s="49">
        <v>9</v>
      </c>
      <c r="N12" s="49" t="s">
        <v>47</v>
      </c>
      <c r="O12" s="49" t="s">
        <v>231</v>
      </c>
      <c r="P12" s="50">
        <v>2.8182870370370372E-2</v>
      </c>
      <c r="Q12" s="37"/>
      <c r="R12" s="49">
        <v>9</v>
      </c>
      <c r="S12" s="49" t="s">
        <v>43</v>
      </c>
      <c r="T12" s="50">
        <v>0.14690972222222226</v>
      </c>
    </row>
    <row r="13" spans="2:20" ht="15" customHeight="1" x14ac:dyDescent="0.2">
      <c r="B13" s="25">
        <v>25</v>
      </c>
      <c r="C13" s="26">
        <v>0.14690972222222226</v>
      </c>
      <c r="E13" s="27">
        <v>10</v>
      </c>
      <c r="F13" s="56" t="str">
        <f>'LEG A'!F13</f>
        <v>WEST END MIXED A</v>
      </c>
      <c r="G13" s="29" t="s">
        <v>232</v>
      </c>
      <c r="H13" s="48">
        <f>IF('LEG D'!I13&lt;'LEG D'!H2,'LEG D'!I13,'LEG D'!H2 )</f>
        <v>0.12178240740740741</v>
      </c>
      <c r="I13" s="58">
        <f>VLOOKUP(E4:E43,$B4:$C43,2,0)</f>
        <v>0.15101851851851852</v>
      </c>
      <c r="J13" s="48">
        <f t="shared" si="0"/>
        <v>2.9236111111111115E-2</v>
      </c>
      <c r="K13" s="48">
        <f>'LEG D'!K13+J13</f>
        <v>0.15327546296296296</v>
      </c>
      <c r="M13" s="49">
        <v>10</v>
      </c>
      <c r="N13" s="49" t="s">
        <v>31</v>
      </c>
      <c r="O13" s="49" t="s">
        <v>233</v>
      </c>
      <c r="P13" s="50">
        <v>2.8217592592592572E-2</v>
      </c>
      <c r="Q13" s="37"/>
      <c r="R13" s="49">
        <v>10</v>
      </c>
      <c r="S13" s="49" t="s">
        <v>31</v>
      </c>
      <c r="T13" s="50">
        <v>0.14721064814814813</v>
      </c>
    </row>
    <row r="14" spans="2:20" ht="15" customHeight="1" x14ac:dyDescent="0.2">
      <c r="B14" s="25">
        <v>22</v>
      </c>
      <c r="C14" s="26">
        <v>0.14721064814814813</v>
      </c>
      <c r="E14" s="27">
        <v>11</v>
      </c>
      <c r="F14" s="56" t="str">
        <f>'LEG A'!F14</f>
        <v>WEST END MIXED B</v>
      </c>
      <c r="G14" s="29" t="s">
        <v>234</v>
      </c>
      <c r="H14" s="48">
        <f>IF('LEG D'!I14&lt;'LEG D'!H2,'LEG D'!I14,'LEG D'!H2 )</f>
        <v>0.12560185185185185</v>
      </c>
      <c r="I14" s="58">
        <f>VLOOKUP(E4:E43,$B4:$C43,2,0)</f>
        <v>0.15724537037037037</v>
      </c>
      <c r="J14" s="48">
        <f t="shared" si="0"/>
        <v>3.1643518518518515E-2</v>
      </c>
      <c r="K14" s="48">
        <f>'LEG D'!K14+J14</f>
        <v>0.16385416666666666</v>
      </c>
      <c r="M14" s="49">
        <v>11</v>
      </c>
      <c r="N14" s="49" t="s">
        <v>35</v>
      </c>
      <c r="O14" s="49" t="s">
        <v>230</v>
      </c>
      <c r="P14" s="50">
        <v>2.8495370370370365E-2</v>
      </c>
      <c r="Q14" s="37"/>
      <c r="R14" s="49">
        <v>11</v>
      </c>
      <c r="S14" s="49" t="s">
        <v>81</v>
      </c>
      <c r="T14" s="50">
        <v>0.14951388888888889</v>
      </c>
    </row>
    <row r="15" spans="2:20" ht="15" customHeight="1" x14ac:dyDescent="0.2">
      <c r="B15" s="25">
        <v>32</v>
      </c>
      <c r="C15" s="26">
        <v>0.14878472222222222</v>
      </c>
      <c r="E15" s="27">
        <v>12</v>
      </c>
      <c r="F15" s="56" t="str">
        <f>'LEG A'!F15</f>
        <v>WEST END MIXED C</v>
      </c>
      <c r="G15" s="29" t="s">
        <v>235</v>
      </c>
      <c r="H15" s="48">
        <f>IF('LEG D'!I15&lt;'LEG D'!H2,'LEG D'!I15,'LEG D'!H2 )</f>
        <v>0.12577546296296296</v>
      </c>
      <c r="I15" s="58">
        <f>VLOOKUP(E4:E43,$B4:$C43,2,0)</f>
        <v>0.16192129629629629</v>
      </c>
      <c r="J15" s="48">
        <f t="shared" si="0"/>
        <v>3.6145833333333321E-2</v>
      </c>
      <c r="K15" s="48">
        <f>'LEG D'!K15+J15</f>
        <v>0.17258101851851851</v>
      </c>
      <c r="M15" s="49">
        <v>12</v>
      </c>
      <c r="N15" s="49" t="s">
        <v>37</v>
      </c>
      <c r="O15" s="49" t="s">
        <v>232</v>
      </c>
      <c r="P15" s="50">
        <v>2.9236111111111115E-2</v>
      </c>
      <c r="Q15" s="37"/>
      <c r="R15" s="49">
        <v>12</v>
      </c>
      <c r="S15" s="49" t="s">
        <v>39</v>
      </c>
      <c r="T15" s="50">
        <v>0.150474537037037</v>
      </c>
    </row>
    <row r="16" spans="2:20" ht="15" customHeight="1" x14ac:dyDescent="0.2">
      <c r="B16" s="25">
        <v>23</v>
      </c>
      <c r="C16" s="26">
        <v>0.14910879629629628</v>
      </c>
      <c r="E16" s="27">
        <v>13</v>
      </c>
      <c r="F16" s="56" t="str">
        <f>'LEG A'!F16</f>
        <v>HINCKLEY MEN</v>
      </c>
      <c r="G16" s="29" t="s">
        <v>229</v>
      </c>
      <c r="H16" s="48">
        <f>IF('LEG D'!I16&lt;'LEG D'!H2,'LEG D'!I16,'LEG D'!H2 )</f>
        <v>0.10578703703703705</v>
      </c>
      <c r="I16" s="58">
        <f>VLOOKUP(E4:E43,$B4:$C43,2,0)</f>
        <v>0.1335416666666667</v>
      </c>
      <c r="J16" s="48">
        <f t="shared" si="0"/>
        <v>2.7754629629629643E-2</v>
      </c>
      <c r="K16" s="48">
        <f>'LEG D'!K16+J16</f>
        <v>0.1335416666666667</v>
      </c>
      <c r="M16" s="49">
        <v>13</v>
      </c>
      <c r="N16" s="49" t="s">
        <v>55</v>
      </c>
      <c r="O16" s="49" t="s">
        <v>236</v>
      </c>
      <c r="P16" s="50">
        <v>2.9768518518518531E-2</v>
      </c>
      <c r="Q16" s="37"/>
      <c r="R16" s="49">
        <v>13</v>
      </c>
      <c r="S16" s="49" t="s">
        <v>37</v>
      </c>
      <c r="T16" s="50">
        <v>0.15327546296296296</v>
      </c>
    </row>
    <row r="17" spans="2:20" ht="15" customHeight="1" x14ac:dyDescent="0.2">
      <c r="B17" s="25">
        <v>9</v>
      </c>
      <c r="C17" s="26">
        <v>0.14947916666666666</v>
      </c>
      <c r="E17" s="27">
        <v>14</v>
      </c>
      <c r="F17" s="56" t="str">
        <f>'LEG A'!F17</f>
        <v>HINCKLEY LADIES</v>
      </c>
      <c r="G17" s="29" t="s">
        <v>237</v>
      </c>
      <c r="H17" s="48">
        <f>IF('LEG D'!I17&lt;'LEG D'!H2,'LEG D'!I17,'LEG D'!H2 )</f>
        <v>0.12454861111111112</v>
      </c>
      <c r="I17" s="58">
        <f>VLOOKUP(E4:E43,$B4:$C43,2,0)</f>
        <v>0.15635416666666668</v>
      </c>
      <c r="J17" s="48">
        <f t="shared" si="0"/>
        <v>3.1805555555555559E-2</v>
      </c>
      <c r="K17" s="48">
        <f>'LEG D'!K17+J17</f>
        <v>0.16964120370370372</v>
      </c>
      <c r="M17" s="49">
        <v>14</v>
      </c>
      <c r="N17" s="49" t="s">
        <v>57</v>
      </c>
      <c r="O17" s="49" t="s">
        <v>238</v>
      </c>
      <c r="P17" s="50">
        <v>3.0092592592592601E-2</v>
      </c>
      <c r="Q17" s="37"/>
      <c r="R17" s="49">
        <v>14</v>
      </c>
      <c r="S17" s="49" t="s">
        <v>13</v>
      </c>
      <c r="T17" s="50">
        <v>0.1545138888888889</v>
      </c>
    </row>
    <row r="18" spans="2:20" ht="15" customHeight="1" x14ac:dyDescent="0.2">
      <c r="B18" s="25">
        <v>17</v>
      </c>
      <c r="C18" s="26">
        <v>0.15076388888888889</v>
      </c>
      <c r="E18" s="27">
        <v>15</v>
      </c>
      <c r="F18" s="56" t="str">
        <f>'LEG A'!F18</f>
        <v>HINCKLEY MIXED</v>
      </c>
      <c r="G18" s="29" t="s">
        <v>239</v>
      </c>
      <c r="H18" s="48">
        <f>IF('LEG D'!I18&lt;'LEG D'!H2,'LEG D'!I18,'LEG D'!H2 )</f>
        <v>0.12715277777777778</v>
      </c>
      <c r="I18" s="58">
        <f>VLOOKUP(E4:E43,$B4:$C43,2,0)</f>
        <v>0.16365740740740742</v>
      </c>
      <c r="J18" s="48">
        <f t="shared" si="0"/>
        <v>3.6504629629629637E-2</v>
      </c>
      <c r="K18" s="48">
        <f>'LEG D'!K18+J18</f>
        <v>0.17530092592592594</v>
      </c>
      <c r="M18" s="49">
        <v>15</v>
      </c>
      <c r="N18" s="49" t="s">
        <v>79</v>
      </c>
      <c r="O18" s="49" t="s">
        <v>240</v>
      </c>
      <c r="P18" s="50">
        <v>3.019675925925927E-2</v>
      </c>
      <c r="Q18" s="37"/>
      <c r="R18" s="49">
        <v>15</v>
      </c>
      <c r="S18" s="49" t="s">
        <v>55</v>
      </c>
      <c r="T18" s="50">
        <v>0.15583333333333332</v>
      </c>
    </row>
    <row r="19" spans="2:20" ht="15" customHeight="1" x14ac:dyDescent="0.2">
      <c r="B19" s="25">
        <v>4</v>
      </c>
      <c r="C19" s="26">
        <v>0.15078703703703702</v>
      </c>
      <c r="E19" s="27">
        <v>16</v>
      </c>
      <c r="F19" s="56" t="str">
        <f>'LEG A'!F19</f>
        <v>WREAKE MENS A</v>
      </c>
      <c r="G19" s="29" t="s">
        <v>228</v>
      </c>
      <c r="H19" s="48">
        <f>IF('LEG D'!I19&lt;'LEG D'!H2,'LEG D'!I19,'LEG D'!H2 )</f>
        <v>0.11166666666666665</v>
      </c>
      <c r="I19" s="58">
        <f>VLOOKUP(E4:E43,$B4:$C43,2,0)</f>
        <v>0.13840277777777782</v>
      </c>
      <c r="J19" s="48">
        <f t="shared" si="0"/>
        <v>2.6736111111111169E-2</v>
      </c>
      <c r="K19" s="48">
        <f>'LEG D'!K19+J19</f>
        <v>0.13840277777777782</v>
      </c>
      <c r="M19" s="49">
        <v>16</v>
      </c>
      <c r="N19" s="49" t="s">
        <v>19</v>
      </c>
      <c r="O19" s="49" t="s">
        <v>223</v>
      </c>
      <c r="P19" s="50">
        <v>3.0891203703703699E-2</v>
      </c>
      <c r="Q19" s="37"/>
      <c r="R19" s="49">
        <v>16</v>
      </c>
      <c r="S19" s="49" t="s">
        <v>57</v>
      </c>
      <c r="T19" s="50">
        <v>0.15750000000000006</v>
      </c>
    </row>
    <row r="20" spans="2:20" ht="15" customHeight="1" x14ac:dyDescent="0.2">
      <c r="B20" s="25">
        <v>10</v>
      </c>
      <c r="C20" s="26">
        <v>0.15101851851851852</v>
      </c>
      <c r="E20" s="27">
        <v>17</v>
      </c>
      <c r="F20" s="56" t="str">
        <f>'LEG A'!F20</f>
        <v>WREAKE MENS B</v>
      </c>
      <c r="G20" s="29" t="s">
        <v>238</v>
      </c>
      <c r="H20" s="48">
        <f>IF('LEG D'!I20&lt;'LEG D'!H2,'LEG D'!I20,'LEG D'!H2 )</f>
        <v>0.12067129629629629</v>
      </c>
      <c r="I20" s="58">
        <f>VLOOKUP(E4:E43,$B4:$C43,2,0)</f>
        <v>0.15076388888888889</v>
      </c>
      <c r="J20" s="48">
        <f t="shared" si="0"/>
        <v>3.0092592592592601E-2</v>
      </c>
      <c r="K20" s="48">
        <f>'LEG D'!K20+J20</f>
        <v>0.15750000000000003</v>
      </c>
      <c r="M20" s="49">
        <v>17</v>
      </c>
      <c r="N20" s="49" t="s">
        <v>29</v>
      </c>
      <c r="O20" s="49" t="s">
        <v>227</v>
      </c>
      <c r="P20" s="50">
        <v>3.1238425925925947E-2</v>
      </c>
      <c r="Q20" s="37"/>
      <c r="R20" s="49">
        <v>17</v>
      </c>
      <c r="S20" s="49" t="s">
        <v>35</v>
      </c>
      <c r="T20" s="50">
        <v>0.15936342592592589</v>
      </c>
    </row>
    <row r="21" spans="2:20" ht="15" customHeight="1" x14ac:dyDescent="0.2">
      <c r="B21" s="25">
        <v>39</v>
      </c>
      <c r="C21" s="26">
        <v>0.15284722222222222</v>
      </c>
      <c r="E21" s="27">
        <v>18</v>
      </c>
      <c r="F21" s="56" t="str">
        <f>'LEG A'!F21</f>
        <v>WREAKE LADIES A</v>
      </c>
      <c r="G21" s="29" t="s">
        <v>241</v>
      </c>
      <c r="H21" s="48">
        <f>IF('LEG D'!I21&lt;'LEG D'!H2,'LEG D'!I21,'LEG D'!H2 )</f>
        <v>0.12473379629629629</v>
      </c>
      <c r="I21" s="58">
        <f>VLOOKUP(E4:E43,$B4:$C43,2,0)</f>
        <v>0.15927083333333333</v>
      </c>
      <c r="J21" s="48">
        <f t="shared" si="0"/>
        <v>3.4537037037037047E-2</v>
      </c>
      <c r="K21" s="48">
        <f>'LEG D'!K21+J21</f>
        <v>0.1731712962962963</v>
      </c>
      <c r="M21" s="49">
        <v>18</v>
      </c>
      <c r="N21" s="49" t="s">
        <v>39</v>
      </c>
      <c r="O21" s="49" t="s">
        <v>242</v>
      </c>
      <c r="P21" s="50">
        <v>3.1354166666666655E-2</v>
      </c>
      <c r="Q21" s="37"/>
      <c r="R21" s="49">
        <v>18</v>
      </c>
      <c r="S21" s="49" t="s">
        <v>47</v>
      </c>
      <c r="T21" s="50">
        <v>0.16030092592592593</v>
      </c>
    </row>
    <row r="22" spans="2:20" ht="15" customHeight="1" x14ac:dyDescent="0.2">
      <c r="B22" s="25">
        <v>7</v>
      </c>
      <c r="C22" s="26">
        <v>0.1537152777777778</v>
      </c>
      <c r="E22" s="27">
        <v>19</v>
      </c>
      <c r="F22" s="56" t="str">
        <f>'LEG A'!F22</f>
        <v>WREAKE LADIES B</v>
      </c>
      <c r="G22" s="29" t="s">
        <v>243</v>
      </c>
      <c r="H22" s="48">
        <f>IF('LEG D'!I22&lt;'LEG D'!H2,'LEG D'!I22,'LEG D'!H2 )</f>
        <v>0.12790509259259258</v>
      </c>
      <c r="I22" s="58">
        <f>VLOOKUP(E4:E43,$B4:$C43,2,0)</f>
        <v>0.1741435185185185</v>
      </c>
      <c r="J22" s="48">
        <f t="shared" si="0"/>
        <v>4.6238425925925919E-2</v>
      </c>
      <c r="K22" s="48">
        <f>'LEG D'!K22+J22</f>
        <v>0.20462962962962961</v>
      </c>
      <c r="M22" s="49">
        <v>19</v>
      </c>
      <c r="N22" s="49" t="s">
        <v>41</v>
      </c>
      <c r="O22" s="49" t="s">
        <v>234</v>
      </c>
      <c r="P22" s="50">
        <v>3.1643518518518515E-2</v>
      </c>
      <c r="Q22" s="37"/>
      <c r="R22" s="49">
        <v>19</v>
      </c>
      <c r="S22" s="49" t="s">
        <v>29</v>
      </c>
      <c r="T22" s="50">
        <v>0.16077546296296297</v>
      </c>
    </row>
    <row r="23" spans="2:20" ht="15" customHeight="1" x14ac:dyDescent="0.2">
      <c r="B23" s="25">
        <v>37</v>
      </c>
      <c r="C23" s="26">
        <v>0.15421296296296297</v>
      </c>
      <c r="E23" s="27">
        <v>20</v>
      </c>
      <c r="F23" s="56" t="str">
        <f>'LEG A'!F23</f>
        <v>LEICESTER TRI MEN</v>
      </c>
      <c r="G23" s="29" t="s">
        <v>244</v>
      </c>
      <c r="H23" s="48">
        <f>IF('LEG D'!I23&lt;'LEG D'!H2,'LEG D'!I23,'LEG D'!H2 )</f>
        <v>0.12451388888888888</v>
      </c>
      <c r="I23" s="58">
        <f>VLOOKUP(E4:E43,$B4:$C43,2,0)</f>
        <v>0.15840277777777778</v>
      </c>
      <c r="J23" s="48">
        <f t="shared" si="0"/>
        <v>3.3888888888888899E-2</v>
      </c>
      <c r="K23" s="48">
        <f>'LEG D'!K23+J23</f>
        <v>0.1649768518518519</v>
      </c>
      <c r="M23" s="49">
        <v>20</v>
      </c>
      <c r="N23" s="49" t="s">
        <v>49</v>
      </c>
      <c r="O23" s="49" t="s">
        <v>237</v>
      </c>
      <c r="P23" s="50">
        <v>3.1805555555555545E-2</v>
      </c>
      <c r="Q23" s="37"/>
      <c r="R23" s="49">
        <v>20</v>
      </c>
      <c r="S23" s="49" t="s">
        <v>67</v>
      </c>
      <c r="T23" s="50">
        <v>0.16303240740740746</v>
      </c>
    </row>
    <row r="24" spans="2:20" ht="15" customHeight="1" x14ac:dyDescent="0.2">
      <c r="B24" s="25">
        <v>24</v>
      </c>
      <c r="C24" s="26">
        <v>0.1545138888888889</v>
      </c>
      <c r="E24" s="27">
        <v>21</v>
      </c>
      <c r="F24" s="56" t="str">
        <f>'LEG A'!F24</f>
        <v>FLECKNEY &amp; KIB MIXED</v>
      </c>
      <c r="G24" s="29" t="s">
        <v>245</v>
      </c>
      <c r="H24" s="48">
        <f>IF('LEG D'!I24&lt;'LEG D'!H2,'LEG D'!I24,'LEG D'!H2 )</f>
        <v>0.12378472222222221</v>
      </c>
      <c r="I24" s="58">
        <f>VLOOKUP(E4:E43,$B4:$C43,2,0)</f>
        <v>0.16020833333333334</v>
      </c>
      <c r="J24" s="48">
        <f t="shared" si="0"/>
        <v>3.6423611111111129E-2</v>
      </c>
      <c r="K24" s="48">
        <f>'LEG D'!K24+J24</f>
        <v>0.16936342592592596</v>
      </c>
      <c r="M24" s="49">
        <v>21</v>
      </c>
      <c r="N24" s="49" t="s">
        <v>71</v>
      </c>
      <c r="O24" s="49" t="s">
        <v>246</v>
      </c>
      <c r="P24" s="50">
        <v>3.1956018518518509E-2</v>
      </c>
      <c r="Q24" s="37"/>
      <c r="R24" s="49">
        <v>21</v>
      </c>
      <c r="S24" s="49" t="s">
        <v>41</v>
      </c>
      <c r="T24" s="50">
        <v>0.16385416666666666</v>
      </c>
    </row>
    <row r="25" spans="2:20" ht="15" customHeight="1" x14ac:dyDescent="0.2">
      <c r="B25" s="25">
        <v>26</v>
      </c>
      <c r="C25" s="26">
        <v>0.15486111111111114</v>
      </c>
      <c r="E25" s="27">
        <v>22</v>
      </c>
      <c r="F25" s="56" t="str">
        <f>'LEG A'!F25</f>
        <v>STILTON STRIDERS MIXED</v>
      </c>
      <c r="G25" s="29" t="s">
        <v>233</v>
      </c>
      <c r="H25" s="48">
        <f>IF('LEG D'!I25&lt;'LEG D'!H2,'LEG D'!I25,'LEG D'!H2 )</f>
        <v>0.11899305555555557</v>
      </c>
      <c r="I25" s="58">
        <f>VLOOKUP(E4:E43,$B4:$C43,2,0)</f>
        <v>0.14721064814814813</v>
      </c>
      <c r="J25" s="48">
        <f t="shared" si="0"/>
        <v>2.8217592592592558E-2</v>
      </c>
      <c r="K25" s="48">
        <f>'LEG D'!K25+J25</f>
        <v>0.14721064814814813</v>
      </c>
      <c r="M25" s="49">
        <v>22</v>
      </c>
      <c r="N25" s="49" t="s">
        <v>77</v>
      </c>
      <c r="O25" s="49" t="s">
        <v>247</v>
      </c>
      <c r="P25" s="50">
        <v>3.2638888888888884E-2</v>
      </c>
      <c r="Q25" s="37"/>
      <c r="R25" s="49">
        <v>22</v>
      </c>
      <c r="S25" s="49" t="s">
        <v>65</v>
      </c>
      <c r="T25" s="50">
        <v>0.16497685185185185</v>
      </c>
    </row>
    <row r="26" spans="2:20" ht="15" customHeight="1" x14ac:dyDescent="0.2">
      <c r="B26" s="25">
        <v>28</v>
      </c>
      <c r="C26" s="26">
        <v>0.15581018518518522</v>
      </c>
      <c r="E26" s="27">
        <v>23</v>
      </c>
      <c r="F26" s="56" t="str">
        <f>'LEG A'!F26</f>
        <v>WIGSTON PHOENIX MIXED</v>
      </c>
      <c r="G26" s="29" t="s">
        <v>242</v>
      </c>
      <c r="H26" s="48">
        <f>IF('LEG D'!I26&lt;'LEG D'!H2,'LEG D'!I26,'LEG D'!H2 )</f>
        <v>0.11775462962962965</v>
      </c>
      <c r="I26" s="58">
        <f>VLOOKUP(E4:E43,$B4:$C43,2,0)</f>
        <v>0.14910879629629628</v>
      </c>
      <c r="J26" s="48">
        <f t="shared" si="0"/>
        <v>3.1354166666666627E-2</v>
      </c>
      <c r="K26" s="48">
        <f>'LEG D'!K26+J26</f>
        <v>0.15047453703703703</v>
      </c>
      <c r="M26" s="49">
        <v>23</v>
      </c>
      <c r="N26" s="49" t="s">
        <v>43</v>
      </c>
      <c r="O26" s="49" t="s">
        <v>248</v>
      </c>
      <c r="P26" s="50">
        <v>3.3263888888888898E-2</v>
      </c>
      <c r="Q26" s="37"/>
      <c r="R26" s="49">
        <v>23</v>
      </c>
      <c r="S26" s="49" t="s">
        <v>21</v>
      </c>
      <c r="T26" s="50">
        <v>0.16570601851851854</v>
      </c>
    </row>
    <row r="27" spans="2:20" ht="15" customHeight="1" x14ac:dyDescent="0.2">
      <c r="B27" s="25">
        <v>2</v>
      </c>
      <c r="C27" s="26">
        <v>0.15633101851851852</v>
      </c>
      <c r="E27" s="27">
        <v>24</v>
      </c>
      <c r="F27" s="56" t="str">
        <f>'LEG A'!F27</f>
        <v>BEAUMONT MIXED</v>
      </c>
      <c r="G27" s="29" t="s">
        <v>249</v>
      </c>
      <c r="H27" s="48">
        <f>IF('LEG D'!I27&lt;'LEG D'!H2,'LEG D'!I27,'LEG D'!H2 )</f>
        <v>0.11767361111111113</v>
      </c>
      <c r="I27" s="58">
        <f>VLOOKUP(E4:E43,$B4:$C43,2,0)</f>
        <v>0.1545138888888889</v>
      </c>
      <c r="J27" s="48">
        <f t="shared" si="0"/>
        <v>3.6840277777777763E-2</v>
      </c>
      <c r="K27" s="48">
        <f>'LEG D'!K27+J27</f>
        <v>0.1545138888888889</v>
      </c>
      <c r="M27" s="49">
        <v>24</v>
      </c>
      <c r="N27" s="49" t="s">
        <v>85</v>
      </c>
      <c r="O27" s="49" t="s">
        <v>250</v>
      </c>
      <c r="P27" s="50">
        <v>3.381944444444443E-2</v>
      </c>
      <c r="Q27" s="37"/>
      <c r="R27" s="49">
        <v>24</v>
      </c>
      <c r="S27" s="49" t="s">
        <v>11</v>
      </c>
      <c r="T27" s="50">
        <v>0.16589120370370369</v>
      </c>
    </row>
    <row r="28" spans="2:20" ht="15" customHeight="1" x14ac:dyDescent="0.2">
      <c r="B28" s="25">
        <v>14</v>
      </c>
      <c r="C28" s="26">
        <v>0.15635416666666668</v>
      </c>
      <c r="E28" s="27">
        <v>25</v>
      </c>
      <c r="F28" s="56" t="str">
        <f>'LEG A'!F28</f>
        <v>BIRSTALL MEN</v>
      </c>
      <c r="G28" s="29" t="s">
        <v>248</v>
      </c>
      <c r="H28" s="48">
        <f>IF('LEG D'!I28&lt;'LEG D'!H2,'LEG D'!I28,'LEG D'!H2 )</f>
        <v>0.11364583333333333</v>
      </c>
      <c r="I28" s="58">
        <f>VLOOKUP(E4:E43,$B4:$C43,2,0)</f>
        <v>0.14690972222222226</v>
      </c>
      <c r="J28" s="48">
        <f t="shared" si="0"/>
        <v>3.3263888888888926E-2</v>
      </c>
      <c r="K28" s="48">
        <f>'LEG D'!K28+J28</f>
        <v>0.14690972222222226</v>
      </c>
      <c r="M28" s="49">
        <v>25</v>
      </c>
      <c r="N28" s="49" t="s">
        <v>65</v>
      </c>
      <c r="O28" s="49" t="s">
        <v>244</v>
      </c>
      <c r="P28" s="50">
        <v>3.3888888888888899E-2</v>
      </c>
      <c r="Q28" s="37"/>
      <c r="R28" s="49">
        <v>25</v>
      </c>
      <c r="S28" s="49" t="s">
        <v>77</v>
      </c>
      <c r="T28" s="50">
        <v>0.16765046296296301</v>
      </c>
    </row>
    <row r="29" spans="2:20" ht="15" customHeight="1" x14ac:dyDescent="0.2">
      <c r="B29" s="25">
        <v>11</v>
      </c>
      <c r="C29" s="26">
        <v>0.15724537037037037</v>
      </c>
      <c r="E29" s="27">
        <v>26</v>
      </c>
      <c r="F29" s="56" t="str">
        <f>'LEG A'!F29</f>
        <v>BIRSTALL LADIES</v>
      </c>
      <c r="G29" s="29" t="s">
        <v>247</v>
      </c>
      <c r="H29" s="48">
        <f>IF('LEG D'!I29&lt;'LEG D'!H2,'LEG D'!I29,'LEG D'!H2 )</f>
        <v>0.12222222222222225</v>
      </c>
      <c r="I29" s="58">
        <f>VLOOKUP(E4:E43,$B4:$C43,2,0)</f>
        <v>0.15486111111111114</v>
      </c>
      <c r="J29" s="48">
        <f t="shared" si="0"/>
        <v>3.2638888888888898E-2</v>
      </c>
      <c r="K29" s="48">
        <f>'LEG D'!K29+J29</f>
        <v>0.16765046296296299</v>
      </c>
      <c r="M29" s="49">
        <v>26</v>
      </c>
      <c r="N29" s="49" t="s">
        <v>15</v>
      </c>
      <c r="O29" s="49" t="s">
        <v>221</v>
      </c>
      <c r="P29" s="50">
        <v>3.4259259259259253E-2</v>
      </c>
      <c r="Q29" s="37"/>
      <c r="R29" s="49">
        <v>26</v>
      </c>
      <c r="S29" s="49" t="s">
        <v>69</v>
      </c>
      <c r="T29" s="50">
        <v>0.16936342592592596</v>
      </c>
    </row>
    <row r="30" spans="2:20" ht="15" customHeight="1" x14ac:dyDescent="0.2">
      <c r="B30" s="25">
        <v>20</v>
      </c>
      <c r="C30" s="26">
        <v>0.15840277777777778</v>
      </c>
      <c r="E30" s="27">
        <v>27</v>
      </c>
      <c r="F30" s="56" t="str">
        <f>'LEG A'!F30</f>
        <v>BARROW MENS A</v>
      </c>
      <c r="G30" s="29" t="s">
        <v>224</v>
      </c>
      <c r="H30" s="48">
        <f>IF('LEG D'!I30&lt;'LEG D'!H2,'LEG D'!I30,'LEG D'!H2 )</f>
        <v>0.10710648148148148</v>
      </c>
      <c r="I30" s="58">
        <f>VLOOKUP(E4:E43,$B4:$C43,2,0)</f>
        <v>0.13284722222222226</v>
      </c>
      <c r="J30" s="48">
        <f t="shared" si="0"/>
        <v>2.5740740740740772E-2</v>
      </c>
      <c r="K30" s="48">
        <f>'LEG D'!K30+J30</f>
        <v>0.13284722222222226</v>
      </c>
      <c r="M30" s="49">
        <v>27</v>
      </c>
      <c r="N30" s="49" t="s">
        <v>11</v>
      </c>
      <c r="O30" s="49" t="s">
        <v>219</v>
      </c>
      <c r="P30" s="50">
        <v>3.4282407407407414E-2</v>
      </c>
      <c r="Q30" s="37"/>
      <c r="R30" s="49">
        <v>27</v>
      </c>
      <c r="S30" s="49" t="s">
        <v>49</v>
      </c>
      <c r="T30" s="50">
        <v>0.1696412037037037</v>
      </c>
    </row>
    <row r="31" spans="2:20" ht="15" customHeight="1" x14ac:dyDescent="0.2">
      <c r="B31" s="25">
        <v>29</v>
      </c>
      <c r="C31" s="26">
        <v>0.15877314814814816</v>
      </c>
      <c r="E31" s="27">
        <v>28</v>
      </c>
      <c r="F31" s="56" t="str">
        <f>'LEG A'!F31</f>
        <v>BARROW MENS B</v>
      </c>
      <c r="G31" s="29" t="s">
        <v>240</v>
      </c>
      <c r="H31" s="48">
        <f>IF('LEG D'!I31&lt;'LEG D'!H2,'LEG D'!I31,'LEG D'!H2 )</f>
        <v>0.12561342592592592</v>
      </c>
      <c r="I31" s="58">
        <f>VLOOKUP(E4:E43,$B4:$C43,2,0)</f>
        <v>0.15581018518518522</v>
      </c>
      <c r="J31" s="48">
        <f t="shared" si="0"/>
        <v>3.0196759259259298E-2</v>
      </c>
      <c r="K31" s="48">
        <f>'LEG D'!K31+J31</f>
        <v>0.17850694444444448</v>
      </c>
      <c r="M31" s="49">
        <v>28</v>
      </c>
      <c r="N31" s="49" t="s">
        <v>67</v>
      </c>
      <c r="O31" s="49" t="s">
        <v>251</v>
      </c>
      <c r="P31" s="50">
        <v>3.4444444444444444E-2</v>
      </c>
      <c r="Q31" s="37"/>
      <c r="R31" s="49">
        <v>28</v>
      </c>
      <c r="S31" s="49" t="s">
        <v>59</v>
      </c>
      <c r="T31" s="50">
        <v>0.17116898148148146</v>
      </c>
    </row>
    <row r="32" spans="2:20" ht="15" customHeight="1" x14ac:dyDescent="0.2">
      <c r="B32" s="25">
        <v>18</v>
      </c>
      <c r="C32" s="26">
        <v>0.15927083333333333</v>
      </c>
      <c r="E32" s="27">
        <v>29</v>
      </c>
      <c r="F32" s="56" t="str">
        <f>'LEG A'!F32</f>
        <v>BARROW LADIES</v>
      </c>
      <c r="G32" s="29" t="s">
        <v>252</v>
      </c>
      <c r="H32" s="48">
        <f>IF('LEG D'!I32&lt;'LEG D'!H2,'LEG D'!I32,'LEG D'!H2 )</f>
        <v>0.12115740740740741</v>
      </c>
      <c r="I32" s="58">
        <f>VLOOKUP(E4:E43,$B4:$C43,2,0)</f>
        <v>0.15877314814814816</v>
      </c>
      <c r="J32" s="48">
        <f t="shared" si="0"/>
        <v>3.7615740740740755E-2</v>
      </c>
      <c r="K32" s="48">
        <f>'LEG D'!K32+J32</f>
        <v>0.17116898148148149</v>
      </c>
      <c r="M32" s="49">
        <v>29</v>
      </c>
      <c r="N32" s="49" t="s">
        <v>61</v>
      </c>
      <c r="O32" s="49" t="s">
        <v>241</v>
      </c>
      <c r="P32" s="50">
        <v>3.4537037037037047E-2</v>
      </c>
      <c r="R32" s="49">
        <v>29</v>
      </c>
      <c r="S32" s="49" t="s">
        <v>45</v>
      </c>
      <c r="T32" s="50">
        <v>0.17258101851851854</v>
      </c>
    </row>
    <row r="33" spans="2:20" ht="15" customHeight="1" x14ac:dyDescent="0.2">
      <c r="B33" s="25">
        <v>21</v>
      </c>
      <c r="C33" s="26">
        <v>0.16020833333333334</v>
      </c>
      <c r="E33" s="27">
        <v>30</v>
      </c>
      <c r="F33" s="56" t="str">
        <f>'LEG A'!F33</f>
        <v>OWLS MIXED A</v>
      </c>
      <c r="G33" s="29" t="s">
        <v>218</v>
      </c>
      <c r="H33" s="48">
        <f>IF('LEG D'!I33&lt;'LEG D'!H2,'LEG D'!I33,'LEG D'!H2 )</f>
        <v>0.1161226851851852</v>
      </c>
      <c r="I33" s="58">
        <f>VLOOKUP(E4:E43,$B4:$C43,2,0)</f>
        <v>0.13836805555555556</v>
      </c>
      <c r="J33" s="48">
        <f t="shared" si="0"/>
        <v>2.224537037037036E-2</v>
      </c>
      <c r="K33" s="48">
        <f>'LEG D'!K33+J33</f>
        <v>0.14951388888888892</v>
      </c>
      <c r="M33" s="49">
        <v>30</v>
      </c>
      <c r="N33" s="49" t="s">
        <v>21</v>
      </c>
      <c r="O33" s="49" t="s">
        <v>225</v>
      </c>
      <c r="P33" s="50">
        <v>3.5138888888888886E-2</v>
      </c>
      <c r="R33" s="49">
        <v>30</v>
      </c>
      <c r="S33" s="49" t="s">
        <v>73</v>
      </c>
      <c r="T33" s="50">
        <v>0.17269675925925929</v>
      </c>
    </row>
    <row r="34" spans="2:20" ht="15" customHeight="1" x14ac:dyDescent="0.2">
      <c r="B34" s="25">
        <v>34</v>
      </c>
      <c r="C34" s="26">
        <v>0.16070601851851854</v>
      </c>
      <c r="E34" s="27">
        <v>31</v>
      </c>
      <c r="F34" s="56" t="str">
        <f>'LEG A'!F34</f>
        <v>OWLS MIXED B</v>
      </c>
      <c r="G34" s="29"/>
      <c r="H34" s="48" t="e">
        <f>IF('LEG D'!I34&lt;'LEG D'!H2,'LEG D'!I34,'LEG D'!H2 )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D'!K34+J34</f>
        <v>#N/A</v>
      </c>
      <c r="M34" s="49">
        <v>31</v>
      </c>
      <c r="N34" s="49" t="s">
        <v>45</v>
      </c>
      <c r="O34" s="49" t="s">
        <v>235</v>
      </c>
      <c r="P34" s="50">
        <v>3.6145833333333321E-2</v>
      </c>
      <c r="R34" s="49">
        <v>31</v>
      </c>
      <c r="S34" s="49" t="s">
        <v>61</v>
      </c>
      <c r="T34" s="50">
        <v>0.1731712962962963</v>
      </c>
    </row>
    <row r="35" spans="2:20" ht="15" customHeight="1" x14ac:dyDescent="0.2">
      <c r="B35" s="25">
        <v>12</v>
      </c>
      <c r="C35" s="26">
        <v>0.16192129629629629</v>
      </c>
      <c r="E35" s="27">
        <v>32</v>
      </c>
      <c r="F35" s="56" t="str">
        <f>'LEG A'!F35</f>
        <v>SHEPSHED MENS A</v>
      </c>
      <c r="G35" s="29" t="s">
        <v>236</v>
      </c>
      <c r="H35" s="48">
        <f>IF('LEG D'!I35&lt;'LEG D'!H2,'LEG D'!I35,'LEG D'!H2 )</f>
        <v>0.11901620370370369</v>
      </c>
      <c r="I35" s="58">
        <f>VLOOKUP(E4:E43,$B4:$C43,2,0)</f>
        <v>0.14878472222222222</v>
      </c>
      <c r="J35" s="48">
        <f t="shared" si="0"/>
        <v>2.9768518518518527E-2</v>
      </c>
      <c r="K35" s="48">
        <f>'LEG D'!K35+J35</f>
        <v>0.15583333333333332</v>
      </c>
      <c r="M35" s="49">
        <v>32</v>
      </c>
      <c r="N35" s="49" t="s">
        <v>69</v>
      </c>
      <c r="O35" s="49" t="s">
        <v>245</v>
      </c>
      <c r="P35" s="50">
        <v>3.6423611111111129E-2</v>
      </c>
      <c r="R35" s="49">
        <v>32</v>
      </c>
      <c r="S35" s="49" t="s">
        <v>19</v>
      </c>
      <c r="T35" s="50">
        <v>0.17357638888888891</v>
      </c>
    </row>
    <row r="36" spans="2:20" ht="15" customHeight="1" x14ac:dyDescent="0.2">
      <c r="B36" s="25">
        <v>33</v>
      </c>
      <c r="C36" s="26">
        <v>0.16216435185185185</v>
      </c>
      <c r="E36" s="27">
        <v>33</v>
      </c>
      <c r="F36" s="56" t="str">
        <f>'LEG A'!F36</f>
        <v>SHEPSHED MENS B</v>
      </c>
      <c r="G36" s="29" t="s">
        <v>251</v>
      </c>
      <c r="H36" s="48">
        <f>IF('LEG D'!I36&lt;'LEG D'!H2,'LEG D'!I36,'LEG D'!H2 )</f>
        <v>0.12771990740740741</v>
      </c>
      <c r="I36" s="58">
        <f>VLOOKUP(E4:E43,$B4:$C43,2,0)</f>
        <v>0.16216435185185185</v>
      </c>
      <c r="J36" s="48">
        <f t="shared" si="0"/>
        <v>3.4444444444444444E-2</v>
      </c>
      <c r="K36" s="48">
        <f>'LEG D'!K36+J36</f>
        <v>0.16303240740740743</v>
      </c>
      <c r="M36" s="49">
        <v>33</v>
      </c>
      <c r="N36" s="49" t="s">
        <v>53</v>
      </c>
      <c r="O36" s="49" t="s">
        <v>239</v>
      </c>
      <c r="P36" s="50">
        <v>3.6504629629629609E-2</v>
      </c>
      <c r="R36" s="49">
        <v>33</v>
      </c>
      <c r="S36" s="49" t="s">
        <v>53</v>
      </c>
      <c r="T36" s="50">
        <v>0.17530092592592594</v>
      </c>
    </row>
    <row r="37" spans="2:20" ht="15" customHeight="1" x14ac:dyDescent="0.2">
      <c r="B37" s="25">
        <v>15</v>
      </c>
      <c r="C37" s="26">
        <v>0.16365740740740742</v>
      </c>
      <c r="E37" s="49">
        <v>34</v>
      </c>
      <c r="F37" s="56" t="str">
        <f>'LEG A'!F37</f>
        <v>SHEPSHED LADIES</v>
      </c>
      <c r="G37" s="29" t="s">
        <v>253</v>
      </c>
      <c r="H37" s="48">
        <f>IF('LEG D'!I37&lt;'LEG D'!H2,'LEG D'!I37,'LEG D'!H2 )</f>
        <v>0.12267361111111112</v>
      </c>
      <c r="I37" s="58">
        <f>VLOOKUP(E4:E43,$B4:$C43,2,0)</f>
        <v>0.16070601851851854</v>
      </c>
      <c r="J37" s="48">
        <f t="shared" si="0"/>
        <v>3.8032407407407418E-2</v>
      </c>
      <c r="K37" s="48">
        <f>'LEG D'!K37+J37</f>
        <v>0.19075231481481486</v>
      </c>
      <c r="M37" s="49">
        <v>34</v>
      </c>
      <c r="N37" s="49" t="s">
        <v>13</v>
      </c>
      <c r="O37" s="49" t="s">
        <v>249</v>
      </c>
      <c r="P37" s="50">
        <v>3.6840277777777777E-2</v>
      </c>
      <c r="R37" s="49">
        <v>34</v>
      </c>
      <c r="S37" s="49" t="s">
        <v>79</v>
      </c>
      <c r="T37" s="50">
        <v>0.17850694444444445</v>
      </c>
    </row>
    <row r="38" spans="2:20" ht="15" customHeight="1" x14ac:dyDescent="0.2">
      <c r="B38" s="25">
        <v>5</v>
      </c>
      <c r="C38" s="26">
        <v>0.16483796296296296</v>
      </c>
      <c r="E38" s="49">
        <v>35</v>
      </c>
      <c r="F38" s="56" t="str">
        <f>'LEG A'!F38</f>
        <v>HARBOROUGH MEN</v>
      </c>
      <c r="G38" s="29" t="s">
        <v>220</v>
      </c>
      <c r="H38" s="48">
        <f>IF('LEG D'!I38&lt;'LEG D'!H2,'LEG D'!I38,'LEG D'!H2 )</f>
        <v>0.1193402777777778</v>
      </c>
      <c r="I38" s="58">
        <f>VLOOKUP(E4:E43,$B4:$C43,2,0)</f>
        <v>0.14356481481481481</v>
      </c>
      <c r="J38" s="48">
        <f t="shared" si="0"/>
        <v>2.4224537037037017E-2</v>
      </c>
      <c r="K38" s="48">
        <f>'LEG D'!K38+J38</f>
        <v>0.14376157407407408</v>
      </c>
      <c r="M38" s="49">
        <v>35</v>
      </c>
      <c r="N38" s="49" t="s">
        <v>59</v>
      </c>
      <c r="O38" s="49" t="s">
        <v>252</v>
      </c>
      <c r="P38" s="50">
        <v>3.7615740740740769E-2</v>
      </c>
      <c r="R38" s="49">
        <v>35</v>
      </c>
      <c r="S38" s="49" t="s">
        <v>83</v>
      </c>
      <c r="T38" s="50">
        <v>0.19075231481481481</v>
      </c>
    </row>
    <row r="39" spans="2:20" ht="15" customHeight="1" x14ac:dyDescent="0.2">
      <c r="B39" s="25">
        <v>36</v>
      </c>
      <c r="C39" s="26">
        <v>0.1650462962962963</v>
      </c>
      <c r="E39" s="49">
        <v>36</v>
      </c>
      <c r="F39" s="56" t="str">
        <f>'LEG A'!F39</f>
        <v>HARBOROUGH MIXED</v>
      </c>
      <c r="G39" s="29" t="s">
        <v>254</v>
      </c>
      <c r="H39" s="48">
        <f>IF('LEG D'!I39&lt;'LEG D'!H2,'LEG D'!I39,'LEG D'!H2 )</f>
        <v>0.12256944444444445</v>
      </c>
      <c r="I39" s="58">
        <f>VLOOKUP(E4:E43,$B4:$C43,2,0)</f>
        <v>0.1650462962962963</v>
      </c>
      <c r="J39" s="48">
        <f t="shared" si="0"/>
        <v>4.2476851851851849E-2</v>
      </c>
      <c r="K39" s="48">
        <f>'LEG D'!K39+J39</f>
        <v>0.17269675925925926</v>
      </c>
      <c r="M39" s="49">
        <v>36</v>
      </c>
      <c r="N39" s="49" t="s">
        <v>83</v>
      </c>
      <c r="O39" s="49" t="s">
        <v>253</v>
      </c>
      <c r="P39" s="50">
        <v>3.803240740740739E-2</v>
      </c>
      <c r="R39" s="49">
        <v>36</v>
      </c>
      <c r="S39" s="49" t="s">
        <v>85</v>
      </c>
      <c r="T39" s="50">
        <v>0.19260416666666666</v>
      </c>
    </row>
    <row r="40" spans="2:20" ht="15" customHeight="1" x14ac:dyDescent="0.2">
      <c r="B40" s="25">
        <v>38</v>
      </c>
      <c r="C40" s="26">
        <v>0.16975694444444445</v>
      </c>
      <c r="E40" s="49">
        <v>37</v>
      </c>
      <c r="F40" s="56" t="str">
        <f>'LEG A'!F40</f>
        <v>DESFORD MEN</v>
      </c>
      <c r="G40" s="29" t="s">
        <v>231</v>
      </c>
      <c r="H40" s="48">
        <f>IF('LEG D'!I40&lt;'LEG D'!H2,'LEG D'!I40,'LEG D'!H2 )</f>
        <v>0.1260300925925926</v>
      </c>
      <c r="I40" s="58">
        <f>VLOOKUP(E4:E43,$B4:$C43,2,0)</f>
        <v>0.15421296296296297</v>
      </c>
      <c r="J40" s="48">
        <f t="shared" si="0"/>
        <v>2.8182870370370372E-2</v>
      </c>
      <c r="K40" s="48">
        <f>'LEG D'!K40+J40</f>
        <v>0.16030092592592593</v>
      </c>
      <c r="M40" s="49">
        <v>37</v>
      </c>
      <c r="N40" s="49" t="s">
        <v>73</v>
      </c>
      <c r="O40" s="49" t="s">
        <v>254</v>
      </c>
      <c r="P40" s="50">
        <v>4.2476851851851863E-2</v>
      </c>
      <c r="R40" s="49">
        <v>37</v>
      </c>
      <c r="S40" s="49" t="s">
        <v>71</v>
      </c>
      <c r="T40" s="50">
        <v>0.20099537037037038</v>
      </c>
    </row>
    <row r="41" spans="2:20" ht="15" customHeight="1" x14ac:dyDescent="0.2">
      <c r="B41" s="25">
        <v>19</v>
      </c>
      <c r="C41" s="26">
        <v>0.1741435185185185</v>
      </c>
      <c r="E41" s="49">
        <v>38</v>
      </c>
      <c r="F41" s="56" t="str">
        <f>'LEG A'!F41</f>
        <v>DESFORD LADIES</v>
      </c>
      <c r="G41" s="29" t="s">
        <v>250</v>
      </c>
      <c r="H41" s="48">
        <f>IF('LEG D'!I41&lt;'LEG D'!H2,'LEG D'!I41,'LEG D'!H2 )</f>
        <v>0.13593750000000002</v>
      </c>
      <c r="I41" s="58">
        <f>VLOOKUP(E4:E43,$B4:$C43,2,0)</f>
        <v>0.16975694444444445</v>
      </c>
      <c r="J41" s="48">
        <f t="shared" si="0"/>
        <v>3.381944444444443E-2</v>
      </c>
      <c r="K41" s="48">
        <f>'LEG D'!K41+J41</f>
        <v>0.19260416666666672</v>
      </c>
      <c r="M41" s="49">
        <v>38</v>
      </c>
      <c r="N41" s="49" t="s">
        <v>63</v>
      </c>
      <c r="O41" s="49" t="s">
        <v>243</v>
      </c>
      <c r="P41" s="50">
        <v>4.6238425925925919E-2</v>
      </c>
      <c r="R41" s="49">
        <v>38</v>
      </c>
      <c r="S41" s="49" t="s">
        <v>63</v>
      </c>
      <c r="T41" s="50">
        <v>0.20462962962962961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246</v>
      </c>
      <c r="H42" s="48">
        <f>IF('LEG D'!I42&lt;'LEG D'!H2,'LEG D'!I42,'LEG D'!H2 )</f>
        <v>0.12089120370370372</v>
      </c>
      <c r="I42" s="58">
        <f>VLOOKUP(E4:E43,$B4:$C43,2,0)</f>
        <v>0.15284722222222222</v>
      </c>
      <c r="J42" s="48">
        <f t="shared" si="0"/>
        <v>3.1956018518518495E-2</v>
      </c>
      <c r="K42" s="48">
        <f>'LEG D'!K42+J42</f>
        <v>0.20099537037037035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D'!I43&lt;'LEG D'!H2,'LEG D'!I43,'LEG D'!H2 )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D'!K43+J43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55138888888888893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1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8.5703125" style="38" customWidth="1"/>
    <col min="16" max="16" width="13.140625" style="38" customWidth="1"/>
    <col min="17" max="17" width="2.425781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255</v>
      </c>
      <c r="F1" s="51"/>
      <c r="H1" s="57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256</v>
      </c>
      <c r="C2" s="74"/>
      <c r="E2" s="76" t="s">
        <v>89</v>
      </c>
      <c r="F2" s="76"/>
      <c r="G2" s="76"/>
      <c r="H2" s="36" t="s">
        <v>90</v>
      </c>
      <c r="I2" s="52"/>
      <c r="M2" s="39" t="s">
        <v>255</v>
      </c>
      <c r="N2" s="6"/>
      <c r="O2" s="6"/>
      <c r="P2" s="7"/>
      <c r="Q2" s="37"/>
      <c r="R2" s="53" t="s">
        <v>255</v>
      </c>
    </row>
    <row r="3" spans="2:20" ht="15.75" customHeight="1" x14ac:dyDescent="0.25">
      <c r="B3" s="17" t="s">
        <v>2</v>
      </c>
      <c r="C3" s="18" t="s">
        <v>3</v>
      </c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0.15967592592592594</v>
      </c>
      <c r="E4" s="27">
        <v>1</v>
      </c>
      <c r="F4" s="56" t="str">
        <f>'LEG A'!F4</f>
        <v>CORITANIANS MEN</v>
      </c>
      <c r="G4" s="29" t="s">
        <v>257</v>
      </c>
      <c r="H4" s="48">
        <f>IF('LEG E'!I4&lt;'LEG E'!H2,'LEG E'!I4,'LEG E'!H2)</f>
        <v>0.12510416666666666</v>
      </c>
      <c r="I4" s="58">
        <f>VLOOKUP(E4:E43,$B4:$C43,2,0)</f>
        <v>0.15967592592592594</v>
      </c>
      <c r="J4" s="48">
        <f>I4-H4</f>
        <v>3.4571759259259288E-2</v>
      </c>
      <c r="K4" s="48">
        <f>'LEG E'!K4+J4</f>
        <v>0.15967592592592594</v>
      </c>
      <c r="M4" s="49">
        <v>1</v>
      </c>
      <c r="N4" s="49" t="s">
        <v>9</v>
      </c>
      <c r="O4" s="49" t="s">
        <v>257</v>
      </c>
      <c r="P4" s="50">
        <v>3.457175925925926E-2</v>
      </c>
      <c r="Q4" s="37"/>
      <c r="R4" s="49">
        <v>1</v>
      </c>
      <c r="S4" s="49" t="s">
        <v>9</v>
      </c>
      <c r="T4" s="50">
        <v>0.15967592592592594</v>
      </c>
    </row>
    <row r="5" spans="2:20" ht="15" customHeight="1" x14ac:dyDescent="0.2">
      <c r="B5" s="25">
        <v>13</v>
      </c>
      <c r="C5" s="26">
        <v>0.16839120370370372</v>
      </c>
      <c r="E5" s="27">
        <v>2</v>
      </c>
      <c r="F5" s="56" t="str">
        <f>'LEG A'!F5</f>
        <v>HUNCOTE LADIES</v>
      </c>
      <c r="G5" s="29" t="s">
        <v>258</v>
      </c>
      <c r="H5" s="48">
        <f>IF('LEG E'!I5&lt;'LEG E'!H2, 'LEG E'!I5,'LEG E'!H2 )</f>
        <v>0.15633101851851852</v>
      </c>
      <c r="I5" s="58">
        <f>VLOOKUP(E4:E43,$B4:$C43,2,0)</f>
        <v>0.1935069444444445</v>
      </c>
      <c r="J5" s="48">
        <f t="shared" ref="J5:J43" si="0">I5-H5</f>
        <v>3.7175925925925973E-2</v>
      </c>
      <c r="K5" s="48">
        <f>'LEG E'!K5+J5</f>
        <v>0.20306712962962972</v>
      </c>
      <c r="M5" s="49">
        <v>2</v>
      </c>
      <c r="N5" s="49" t="s">
        <v>27</v>
      </c>
      <c r="O5" s="49" t="s">
        <v>259</v>
      </c>
      <c r="P5" s="50">
        <v>3.4849537037037054E-2</v>
      </c>
      <c r="Q5" s="37"/>
      <c r="R5" s="49">
        <v>2</v>
      </c>
      <c r="S5" s="49" t="s">
        <v>27</v>
      </c>
      <c r="T5" s="50">
        <v>0.16839120370370372</v>
      </c>
    </row>
    <row r="6" spans="2:20" ht="15" customHeight="1" x14ac:dyDescent="0.2">
      <c r="B6" s="25">
        <v>27</v>
      </c>
      <c r="C6" s="26">
        <v>0.17072916666666668</v>
      </c>
      <c r="E6" s="27">
        <v>3</v>
      </c>
      <c r="F6" s="56" t="str">
        <f>'LEG A'!F6</f>
        <v>CHARNWOOD MIXED</v>
      </c>
      <c r="G6" s="29" t="s">
        <v>260</v>
      </c>
      <c r="H6" s="48">
        <f>IF('LEG E'!I6&lt;'LEG E'!H2, 'LEG E'!I6,'LEG E'!H2 )</f>
        <v>0.14663194444444444</v>
      </c>
      <c r="I6" s="58">
        <f>VLOOKUP(E4:E43,$B4:$C43,2,0)</f>
        <v>0.1821180555555556</v>
      </c>
      <c r="J6" s="48">
        <f t="shared" si="0"/>
        <v>3.5486111111111163E-2</v>
      </c>
      <c r="K6" s="48">
        <f>'LEG E'!K6+J6</f>
        <v>0.1821180555555556</v>
      </c>
      <c r="M6" s="49">
        <v>3</v>
      </c>
      <c r="N6" s="49" t="s">
        <v>19</v>
      </c>
      <c r="O6" s="49" t="s">
        <v>261</v>
      </c>
      <c r="P6" s="50">
        <v>3.5208333333333341E-2</v>
      </c>
      <c r="Q6" s="37"/>
      <c r="R6" s="49">
        <v>3</v>
      </c>
      <c r="S6" s="49" t="s">
        <v>23</v>
      </c>
      <c r="T6" s="50">
        <v>0.17072916666666668</v>
      </c>
    </row>
    <row r="7" spans="2:20" ht="15" customHeight="1" x14ac:dyDescent="0.2">
      <c r="B7" s="25">
        <v>8</v>
      </c>
      <c r="C7" s="26">
        <v>0.17097222222222222</v>
      </c>
      <c r="E7" s="27">
        <v>4</v>
      </c>
      <c r="F7" s="56" t="str">
        <f>'LEG A'!F7</f>
        <v>ROADHOGGS MEN</v>
      </c>
      <c r="G7" s="29" t="s">
        <v>261</v>
      </c>
      <c r="H7" s="48">
        <f>IF('LEG E'!I7&lt;'LEG E'!H2, 'LEG E'!I7,'LEG E'!H2 )</f>
        <v>0.15078703703703702</v>
      </c>
      <c r="I7" s="58">
        <f>VLOOKUP(E4:E43,$B4:$C43,2,0)</f>
        <v>0.18599537037037042</v>
      </c>
      <c r="J7" s="48">
        <f t="shared" si="0"/>
        <v>3.5208333333333397E-2</v>
      </c>
      <c r="K7" s="48">
        <f>'LEG E'!K7+J7</f>
        <v>0.20878472222222233</v>
      </c>
      <c r="M7" s="49">
        <v>4</v>
      </c>
      <c r="N7" s="49" t="s">
        <v>15</v>
      </c>
      <c r="O7" s="49" t="s">
        <v>260</v>
      </c>
      <c r="P7" s="50">
        <v>3.5486111111111135E-2</v>
      </c>
      <c r="Q7" s="37"/>
      <c r="R7" s="49">
        <v>4</v>
      </c>
      <c r="S7" s="49" t="s">
        <v>17</v>
      </c>
      <c r="T7" s="50">
        <v>0.17097222222222222</v>
      </c>
    </row>
    <row r="8" spans="2:20" ht="15" customHeight="1" x14ac:dyDescent="0.2">
      <c r="B8" s="25">
        <v>6</v>
      </c>
      <c r="C8" s="26">
        <v>0.17181712962962961</v>
      </c>
      <c r="E8" s="27">
        <v>5</v>
      </c>
      <c r="F8" s="56" t="str">
        <f>'LEG A'!F8</f>
        <v>L'BORO UNI MIXED</v>
      </c>
      <c r="G8" s="29" t="s">
        <v>262</v>
      </c>
      <c r="H8" s="48">
        <f>IF('LEG E'!I8&lt;'LEG E'!H2, 'LEG E'!I8,'LEG E'!H2 )</f>
        <v>0.16483796296296296</v>
      </c>
      <c r="I8" s="58">
        <f>VLOOKUP(E4:E43,$B4:$C43,2,0)</f>
        <v>0.2051273148148148</v>
      </c>
      <c r="J8" s="48">
        <f t="shared" si="0"/>
        <v>4.028935185185184E-2</v>
      </c>
      <c r="K8" s="48">
        <f>'LEG E'!K8+J8</f>
        <v>0.20599537037037038</v>
      </c>
      <c r="M8" s="49">
        <v>5</v>
      </c>
      <c r="N8" s="49" t="s">
        <v>39</v>
      </c>
      <c r="O8" s="49" t="s">
        <v>263</v>
      </c>
      <c r="P8" s="50">
        <v>3.5497685185185202E-2</v>
      </c>
      <c r="Q8" s="37"/>
      <c r="R8" s="49">
        <v>5</v>
      </c>
      <c r="S8" s="49" t="s">
        <v>25</v>
      </c>
      <c r="T8" s="50">
        <v>0.17181712962962961</v>
      </c>
    </row>
    <row r="9" spans="2:20" ht="15" customHeight="1" x14ac:dyDescent="0.2">
      <c r="B9" s="25">
        <v>16</v>
      </c>
      <c r="C9" s="26">
        <v>0.17519675925925926</v>
      </c>
      <c r="E9" s="27">
        <v>6</v>
      </c>
      <c r="F9" s="56" t="str">
        <f>'LEG A'!F9</f>
        <v>HUNCOTE MENS A</v>
      </c>
      <c r="G9" s="29" t="s">
        <v>264</v>
      </c>
      <c r="H9" s="48">
        <f>IF('LEG E'!I9&lt;'LEG E'!H2, 'LEG E'!I9,'LEG E'!H2 )</f>
        <v>0.13587962962962966</v>
      </c>
      <c r="I9" s="58">
        <f>VLOOKUP(E4:E43,$B4:$C43,2,0)</f>
        <v>0.17181712962962961</v>
      </c>
      <c r="J9" s="48">
        <f t="shared" si="0"/>
        <v>3.5937499999999956E-2</v>
      </c>
      <c r="K9" s="48">
        <f>'LEG E'!K9+J9</f>
        <v>0.17181712962962961</v>
      </c>
      <c r="M9" s="49">
        <v>6</v>
      </c>
      <c r="N9" s="49" t="s">
        <v>25</v>
      </c>
      <c r="O9" s="49" t="s">
        <v>264</v>
      </c>
      <c r="P9" s="50">
        <v>3.5937499999999983E-2</v>
      </c>
      <c r="Q9" s="37"/>
      <c r="R9" s="49">
        <v>6</v>
      </c>
      <c r="S9" s="49" t="s">
        <v>33</v>
      </c>
      <c r="T9" s="50">
        <v>0.17519675925925926</v>
      </c>
    </row>
    <row r="10" spans="2:20" ht="15" customHeight="1" x14ac:dyDescent="0.2">
      <c r="B10" s="25">
        <v>35</v>
      </c>
      <c r="C10" s="26">
        <v>0.17998842592592593</v>
      </c>
      <c r="E10" s="27">
        <v>7</v>
      </c>
      <c r="F10" s="56" t="str">
        <f>'LEG A'!F10</f>
        <v>HUNCOTE MENS B</v>
      </c>
      <c r="G10" s="29" t="s">
        <v>265</v>
      </c>
      <c r="H10" s="48">
        <f>IF('LEG E'!I10&lt;'LEG E'!H2, 'LEG E'!I10,'LEG E'!H2 )</f>
        <v>0.1537152777777778</v>
      </c>
      <c r="I10" s="58">
        <f>VLOOKUP(E4:E43,$B4:$C43,2,0)</f>
        <v>0.19204861111111118</v>
      </c>
      <c r="J10" s="48">
        <f t="shared" si="0"/>
        <v>3.8333333333333386E-2</v>
      </c>
      <c r="K10" s="48">
        <f>'LEG E'!K10+J10</f>
        <v>0.19910879629629635</v>
      </c>
      <c r="M10" s="49">
        <v>7</v>
      </c>
      <c r="N10" s="49" t="s">
        <v>51</v>
      </c>
      <c r="O10" s="49" t="s">
        <v>266</v>
      </c>
      <c r="P10" s="50">
        <v>3.6423611111111115E-2</v>
      </c>
      <c r="Q10" s="37"/>
      <c r="R10" s="49">
        <v>7</v>
      </c>
      <c r="S10" s="49" t="s">
        <v>51</v>
      </c>
      <c r="T10" s="50">
        <v>0.1801851851851852</v>
      </c>
    </row>
    <row r="11" spans="2:20" ht="15" customHeight="1" x14ac:dyDescent="0.2">
      <c r="B11" s="25">
        <v>3</v>
      </c>
      <c r="C11" s="26">
        <v>0.1821180555555556</v>
      </c>
      <c r="E11" s="27">
        <v>8</v>
      </c>
      <c r="F11" s="56" t="str">
        <f>'LEG A'!F11</f>
        <v>LEIC TRI MIXED A</v>
      </c>
      <c r="G11" s="29" t="s">
        <v>267</v>
      </c>
      <c r="H11" s="48">
        <f>IF('LEG E'!I11&lt;'LEG E'!H2, 'LEG E'!I11,'LEG E'!H2 )</f>
        <v>0.13428240740740741</v>
      </c>
      <c r="I11" s="58">
        <f>VLOOKUP(E4:E43,$B4:$C43,2,0)</f>
        <v>0.17097222222222222</v>
      </c>
      <c r="J11" s="48">
        <f t="shared" si="0"/>
        <v>3.6689814814814814E-2</v>
      </c>
      <c r="K11" s="48">
        <f>'LEG E'!K11+J11</f>
        <v>0.17097222222222222</v>
      </c>
      <c r="M11" s="49">
        <v>8</v>
      </c>
      <c r="N11" s="49" t="s">
        <v>17</v>
      </c>
      <c r="O11" s="49" t="s">
        <v>267</v>
      </c>
      <c r="P11" s="50">
        <v>3.6689814814814814E-2</v>
      </c>
      <c r="Q11" s="37"/>
      <c r="R11" s="49">
        <v>8</v>
      </c>
      <c r="S11" s="49" t="s">
        <v>15</v>
      </c>
      <c r="T11" s="50">
        <v>0.1821180555555556</v>
      </c>
    </row>
    <row r="12" spans="2:20" ht="15" customHeight="1" x14ac:dyDescent="0.2">
      <c r="B12" s="25">
        <v>23</v>
      </c>
      <c r="C12" s="26">
        <v>0.18460648148148148</v>
      </c>
      <c r="E12" s="27">
        <v>9</v>
      </c>
      <c r="F12" s="56" t="str">
        <f>'LEG A'!F12</f>
        <v>LEIC TRI MIXED B</v>
      </c>
      <c r="G12" s="29" t="s">
        <v>268</v>
      </c>
      <c r="H12" s="48">
        <f>IF('LEG E'!I12&lt;'LEG E'!H2,'LEG E'!I12,'LEG E'!H2 )</f>
        <v>0.14947916666666666</v>
      </c>
      <c r="I12" s="58">
        <f>VLOOKUP(E4:E43,$B4:$C43,2,0)</f>
        <v>0.21263888888888891</v>
      </c>
      <c r="J12" s="48">
        <f t="shared" si="0"/>
        <v>6.3159722222222242E-2</v>
      </c>
      <c r="K12" s="48">
        <f>'LEG E'!K12+J12</f>
        <v>0.22252314814814814</v>
      </c>
      <c r="M12" s="49">
        <v>9</v>
      </c>
      <c r="N12" s="49" t="s">
        <v>33</v>
      </c>
      <c r="O12" s="49" t="s">
        <v>269</v>
      </c>
      <c r="P12" s="50">
        <v>3.6793981481481469E-2</v>
      </c>
      <c r="Q12" s="37"/>
      <c r="R12" s="49">
        <v>9</v>
      </c>
      <c r="S12" s="49" t="s">
        <v>39</v>
      </c>
      <c r="T12" s="50">
        <v>0.18597222222222221</v>
      </c>
    </row>
    <row r="13" spans="2:20" ht="15" customHeight="1" x14ac:dyDescent="0.2">
      <c r="B13" s="25">
        <v>32</v>
      </c>
      <c r="C13" s="26">
        <v>0.18596064814814817</v>
      </c>
      <c r="E13" s="27">
        <v>10</v>
      </c>
      <c r="F13" s="56" t="str">
        <f>'LEG A'!F13</f>
        <v>WEST END MIXED A</v>
      </c>
      <c r="G13" s="29" t="s">
        <v>270</v>
      </c>
      <c r="H13" s="48">
        <f>IF('LEG E'!I13&lt;'LEG E'!H2,'LEG E'!I13,'LEG E'!H2 )</f>
        <v>0.15101851851851852</v>
      </c>
      <c r="I13" s="58">
        <f>VLOOKUP(E4:E43,$B4:$C43,2,0)</f>
        <v>0.19343750000000001</v>
      </c>
      <c r="J13" s="48">
        <f t="shared" si="0"/>
        <v>4.2418981481481488E-2</v>
      </c>
      <c r="K13" s="48">
        <f>'LEG E'!K13+J13</f>
        <v>0.19569444444444445</v>
      </c>
      <c r="M13" s="49">
        <v>10</v>
      </c>
      <c r="N13" s="49" t="s">
        <v>69</v>
      </c>
      <c r="O13" s="49" t="s">
        <v>271</v>
      </c>
      <c r="P13" s="50">
        <v>3.6875000000000019E-2</v>
      </c>
      <c r="Q13" s="37"/>
      <c r="R13" s="49">
        <v>10</v>
      </c>
      <c r="S13" s="49" t="s">
        <v>43</v>
      </c>
      <c r="T13" s="50">
        <v>0.19074074074074077</v>
      </c>
    </row>
    <row r="14" spans="2:20" ht="15" customHeight="1" x14ac:dyDescent="0.2">
      <c r="B14" s="25">
        <v>4</v>
      </c>
      <c r="C14" s="26">
        <v>0.18599537037037042</v>
      </c>
      <c r="E14" s="27">
        <v>11</v>
      </c>
      <c r="F14" s="56" t="str">
        <f>'LEG A'!F14</f>
        <v>WEST END MIXED B</v>
      </c>
      <c r="G14" s="29" t="s">
        <v>272</v>
      </c>
      <c r="H14" s="48">
        <f>IF('LEG E'!I14&lt;'LEG E'!H2,'LEG E'!I14,'LEG E'!H2 )</f>
        <v>0.15724537037037037</v>
      </c>
      <c r="I14" s="58">
        <f>VLOOKUP(E4:E43,$B4:$C43,2,0)</f>
        <v>0.22256944444444449</v>
      </c>
      <c r="J14" s="48">
        <f t="shared" si="0"/>
        <v>6.5324074074074118E-2</v>
      </c>
      <c r="K14" s="48">
        <f>'LEG E'!K14+J14</f>
        <v>0.22917824074074078</v>
      </c>
      <c r="M14" s="49">
        <v>11</v>
      </c>
      <c r="N14" s="49" t="s">
        <v>11</v>
      </c>
      <c r="O14" s="49" t="s">
        <v>258</v>
      </c>
      <c r="P14" s="50">
        <v>3.7175925925925946E-2</v>
      </c>
      <c r="Q14" s="37"/>
      <c r="R14" s="49">
        <v>11</v>
      </c>
      <c r="S14" s="49" t="s">
        <v>31</v>
      </c>
      <c r="T14" s="50">
        <v>0.1918634259259259</v>
      </c>
    </row>
    <row r="15" spans="2:20" ht="15" customHeight="1" x14ac:dyDescent="0.2">
      <c r="B15" s="25">
        <v>25</v>
      </c>
      <c r="C15" s="26">
        <v>0.19074074074074077</v>
      </c>
      <c r="E15" s="27">
        <v>12</v>
      </c>
      <c r="F15" s="56" t="str">
        <f>'LEG A'!F15</f>
        <v>WEST END MIXED C</v>
      </c>
      <c r="G15" s="29" t="s">
        <v>273</v>
      </c>
      <c r="H15" s="48">
        <f>IF('LEG E'!I15&lt;'LEG E'!H2,'LEG E'!I15,'LEG E'!H2 )</f>
        <v>0.16192129629629629</v>
      </c>
      <c r="I15" s="58">
        <f>VLOOKUP(E4:E43,$B4:$C43,2,0)</f>
        <v>0.21292824074074082</v>
      </c>
      <c r="J15" s="48">
        <f t="shared" si="0"/>
        <v>5.1006944444444535E-2</v>
      </c>
      <c r="K15" s="48">
        <f>'LEG E'!K15+J15</f>
        <v>0.22358796296296304</v>
      </c>
      <c r="M15" s="49">
        <v>12</v>
      </c>
      <c r="N15" s="49" t="s">
        <v>55</v>
      </c>
      <c r="O15" s="49" t="s">
        <v>274</v>
      </c>
      <c r="P15" s="50">
        <v>3.7175925925925946E-2</v>
      </c>
      <c r="Q15" s="37"/>
      <c r="R15" s="49">
        <v>12</v>
      </c>
      <c r="S15" s="49" t="s">
        <v>55</v>
      </c>
      <c r="T15" s="50">
        <v>0.1930092592592593</v>
      </c>
    </row>
    <row r="16" spans="2:20" ht="15" customHeight="1" x14ac:dyDescent="0.2">
      <c r="B16" s="25">
        <v>22</v>
      </c>
      <c r="C16" s="26">
        <v>0.1918634259259259</v>
      </c>
      <c r="E16" s="27">
        <v>13</v>
      </c>
      <c r="F16" s="56" t="str">
        <f>'LEG A'!F16</f>
        <v>HINCKLEY MEN</v>
      </c>
      <c r="G16" s="29" t="s">
        <v>259</v>
      </c>
      <c r="H16" s="48">
        <f>IF('LEG E'!I16&lt;'LEG E'!H2,'LEG E'!I16,'LEG E'!H2 )</f>
        <v>0.1335416666666667</v>
      </c>
      <c r="I16" s="58">
        <f>VLOOKUP(E4:E43,$B4:$C43,2,0)</f>
        <v>0.16839120370370372</v>
      </c>
      <c r="J16" s="48">
        <f t="shared" si="0"/>
        <v>3.4849537037037026E-2</v>
      </c>
      <c r="K16" s="48">
        <f>'LEG E'!K16+J16</f>
        <v>0.16839120370370372</v>
      </c>
      <c r="M16" s="49">
        <v>13</v>
      </c>
      <c r="N16" s="49" t="s">
        <v>23</v>
      </c>
      <c r="O16" s="49" t="s">
        <v>275</v>
      </c>
      <c r="P16" s="50">
        <v>3.7881944444444454E-2</v>
      </c>
      <c r="Q16" s="37"/>
      <c r="R16" s="49">
        <v>13</v>
      </c>
      <c r="S16" s="49" t="s">
        <v>37</v>
      </c>
      <c r="T16" s="50">
        <v>0.19569444444444445</v>
      </c>
    </row>
    <row r="17" spans="2:20" ht="15" customHeight="1" x14ac:dyDescent="0.2">
      <c r="B17" s="25">
        <v>7</v>
      </c>
      <c r="C17" s="26">
        <v>0.19204861111111118</v>
      </c>
      <c r="E17" s="27">
        <v>14</v>
      </c>
      <c r="F17" s="56" t="str">
        <f>'LEG A'!F17</f>
        <v>HINCKLEY LADIES</v>
      </c>
      <c r="G17" s="29" t="s">
        <v>276</v>
      </c>
      <c r="H17" s="48">
        <f>IF('LEG E'!I17&lt;'LEG E'!H2,'LEG E'!I17,'LEG E'!H2 )</f>
        <v>0.15635416666666668</v>
      </c>
      <c r="I17" s="58">
        <f>VLOOKUP(E4:E43,$B4:$C43,2,0)</f>
        <v>0.20461805555555562</v>
      </c>
      <c r="J17" s="48">
        <f t="shared" si="0"/>
        <v>4.8263888888888939E-2</v>
      </c>
      <c r="K17" s="48">
        <f>'LEG E'!K17+J17</f>
        <v>0.21790509259259266</v>
      </c>
      <c r="M17" s="49">
        <v>14</v>
      </c>
      <c r="N17" s="49" t="s">
        <v>29</v>
      </c>
      <c r="O17" s="49" t="s">
        <v>265</v>
      </c>
      <c r="P17" s="50">
        <v>3.833333333333333E-2</v>
      </c>
      <c r="Q17" s="37"/>
      <c r="R17" s="49">
        <v>14</v>
      </c>
      <c r="S17" s="49" t="s">
        <v>29</v>
      </c>
      <c r="T17" s="50">
        <v>0.1991087962962963</v>
      </c>
    </row>
    <row r="18" spans="2:20" ht="15" customHeight="1" x14ac:dyDescent="0.2">
      <c r="B18" s="25">
        <v>17</v>
      </c>
      <c r="C18" s="26">
        <v>0.19271990740740741</v>
      </c>
      <c r="E18" s="27">
        <v>15</v>
      </c>
      <c r="F18" s="56" t="str">
        <f>'LEG A'!F18</f>
        <v>HINCKLEY MIXED</v>
      </c>
      <c r="G18" s="29" t="s">
        <v>277</v>
      </c>
      <c r="H18" s="48">
        <f>IF('LEG E'!I18&lt;'LEG E'!H2,'LEG E'!I18,'LEG E'!H2 )</f>
        <v>0.16365740740740742</v>
      </c>
      <c r="I18" s="58">
        <f>VLOOKUP(E4:E43,$B4:$C43,2,0)</f>
        <v>0.20975694444444445</v>
      </c>
      <c r="J18" s="48">
        <f t="shared" si="0"/>
        <v>4.6099537037037036E-2</v>
      </c>
      <c r="K18" s="48">
        <f>'LEG E'!K18+J18</f>
        <v>0.22140046296296298</v>
      </c>
      <c r="M18" s="49">
        <v>15</v>
      </c>
      <c r="N18" s="49" t="s">
        <v>79</v>
      </c>
      <c r="O18" s="49" t="s">
        <v>278</v>
      </c>
      <c r="P18" s="50">
        <v>4.025462962962964E-2</v>
      </c>
      <c r="Q18" s="37"/>
      <c r="R18" s="49">
        <v>15</v>
      </c>
      <c r="S18" s="49" t="s">
        <v>57</v>
      </c>
      <c r="T18" s="50">
        <v>0.19945601851851855</v>
      </c>
    </row>
    <row r="19" spans="2:20" ht="15" customHeight="1" x14ac:dyDescent="0.2">
      <c r="B19" s="25">
        <v>10</v>
      </c>
      <c r="C19" s="26">
        <v>0.19343750000000001</v>
      </c>
      <c r="E19" s="27">
        <v>16</v>
      </c>
      <c r="F19" s="56" t="str">
        <f>'LEG A'!F19</f>
        <v>WREAKE MENS A</v>
      </c>
      <c r="G19" s="29" t="s">
        <v>269</v>
      </c>
      <c r="H19" s="48">
        <f>IF('LEG E'!I19&lt;'LEG E'!H2,'LEG E'!I19,'LEG E'!H2 )</f>
        <v>0.13840277777777782</v>
      </c>
      <c r="I19" s="58">
        <f>VLOOKUP(E4:E43,$B4:$C43,2,0)</f>
        <v>0.17519675925925926</v>
      </c>
      <c r="J19" s="48">
        <f t="shared" si="0"/>
        <v>3.6793981481481441E-2</v>
      </c>
      <c r="K19" s="48">
        <f>'LEG E'!K19+J19</f>
        <v>0.17519675925925926</v>
      </c>
      <c r="M19" s="49">
        <v>16</v>
      </c>
      <c r="N19" s="49" t="s">
        <v>21</v>
      </c>
      <c r="O19" s="49" t="s">
        <v>262</v>
      </c>
      <c r="P19" s="50">
        <v>4.028935185185184E-2</v>
      </c>
      <c r="Q19" s="37"/>
      <c r="R19" s="49">
        <v>16</v>
      </c>
      <c r="S19" s="49" t="s">
        <v>13</v>
      </c>
      <c r="T19" s="50">
        <v>0.20127314814814815</v>
      </c>
    </row>
    <row r="20" spans="2:20" ht="15" customHeight="1" x14ac:dyDescent="0.2">
      <c r="B20" s="25">
        <v>2</v>
      </c>
      <c r="C20" s="26">
        <v>0.1935069444444445</v>
      </c>
      <c r="E20" s="27">
        <v>17</v>
      </c>
      <c r="F20" s="56" t="str">
        <f>'LEG A'!F20</f>
        <v>WREAKE MENS B</v>
      </c>
      <c r="G20" s="29" t="s">
        <v>279</v>
      </c>
      <c r="H20" s="48">
        <f>IF('LEG E'!I20&lt;'LEG E'!H2,'LEG E'!I20,'LEG E'!H2 )</f>
        <v>0.15076388888888889</v>
      </c>
      <c r="I20" s="58">
        <f>VLOOKUP(E4:E43,$B4:$C43,2,0)</f>
        <v>0.19271990740740741</v>
      </c>
      <c r="J20" s="48">
        <f t="shared" si="0"/>
        <v>4.1956018518518517E-2</v>
      </c>
      <c r="K20" s="48">
        <f>'LEG E'!K20+J20</f>
        <v>0.19945601851851855</v>
      </c>
      <c r="M20" s="49">
        <v>17</v>
      </c>
      <c r="N20" s="49" t="s">
        <v>61</v>
      </c>
      <c r="O20" s="49" t="s">
        <v>280</v>
      </c>
      <c r="P20" s="50">
        <v>4.1122685185185193E-2</v>
      </c>
      <c r="Q20" s="37"/>
      <c r="R20" s="49">
        <v>17</v>
      </c>
      <c r="S20" s="49" t="s">
        <v>11</v>
      </c>
      <c r="T20" s="50">
        <v>0.20306712962962967</v>
      </c>
    </row>
    <row r="21" spans="2:20" ht="15" customHeight="1" x14ac:dyDescent="0.2">
      <c r="B21" s="25">
        <v>28</v>
      </c>
      <c r="C21" s="26">
        <v>0.19606481481481486</v>
      </c>
      <c r="E21" s="27">
        <v>18</v>
      </c>
      <c r="F21" s="56" t="str">
        <f>'LEG A'!F21</f>
        <v>WREAKE LADIES A</v>
      </c>
      <c r="G21" s="29" t="s">
        <v>280</v>
      </c>
      <c r="H21" s="48">
        <f>IF('LEG E'!I21&lt;'LEG E'!H2,'LEG E'!I21,'LEG E'!H2 )</f>
        <v>0.15927083333333333</v>
      </c>
      <c r="I21" s="58">
        <f>VLOOKUP(E4:E43,$B4:$C43,2,0)</f>
        <v>0.20039351851851853</v>
      </c>
      <c r="J21" s="48">
        <f t="shared" si="0"/>
        <v>4.1122685185185193E-2</v>
      </c>
      <c r="K21" s="48">
        <f>'LEG E'!K21+J21</f>
        <v>0.21429398148148149</v>
      </c>
      <c r="M21" s="49">
        <v>18</v>
      </c>
      <c r="N21" s="49" t="s">
        <v>57</v>
      </c>
      <c r="O21" s="49" t="s">
        <v>279</v>
      </c>
      <c r="P21" s="50">
        <v>4.1956018518518524E-2</v>
      </c>
      <c r="Q21" s="37"/>
      <c r="R21" s="49">
        <v>18</v>
      </c>
      <c r="S21" s="49" t="s">
        <v>47</v>
      </c>
      <c r="T21" s="50">
        <v>0.2046064814814815</v>
      </c>
    </row>
    <row r="22" spans="2:20" ht="15" customHeight="1" x14ac:dyDescent="0.2">
      <c r="B22" s="25">
        <v>30</v>
      </c>
      <c r="C22" s="26">
        <v>0.1963425925925926</v>
      </c>
      <c r="E22" s="27">
        <v>19</v>
      </c>
      <c r="F22" s="56" t="str">
        <f>'LEG A'!F22</f>
        <v>WREAKE LADIES B</v>
      </c>
      <c r="G22" s="29" t="s">
        <v>281</v>
      </c>
      <c r="H22" s="48">
        <v>0.16817129629629632</v>
      </c>
      <c r="I22" s="58">
        <f>VLOOKUP(E4:E43,$B4:$C43,2,0)</f>
        <v>0.2134490740740741</v>
      </c>
      <c r="J22" s="48">
        <f t="shared" si="0"/>
        <v>4.5277777777777778E-2</v>
      </c>
      <c r="K22" s="48">
        <f>'LEG E'!K22+J22</f>
        <v>0.24990740740740738</v>
      </c>
      <c r="M22" s="49">
        <v>19</v>
      </c>
      <c r="N22" s="49" t="s">
        <v>65</v>
      </c>
      <c r="O22" s="49" t="s">
        <v>282</v>
      </c>
      <c r="P22" s="50">
        <v>4.2314814814814798E-2</v>
      </c>
      <c r="Q22" s="37"/>
      <c r="R22" s="49">
        <v>19</v>
      </c>
      <c r="S22" s="49" t="s">
        <v>21</v>
      </c>
      <c r="T22" s="50">
        <v>0.20599537037037041</v>
      </c>
    </row>
    <row r="23" spans="2:20" ht="15" customHeight="1" x14ac:dyDescent="0.2">
      <c r="B23" s="25">
        <v>21</v>
      </c>
      <c r="C23" s="26">
        <v>0.19708333333333336</v>
      </c>
      <c r="E23" s="27">
        <v>20</v>
      </c>
      <c r="F23" s="56" t="str">
        <f>'LEG A'!F23</f>
        <v>LEICESTER TRI MEN</v>
      </c>
      <c r="G23" s="29" t="s">
        <v>282</v>
      </c>
      <c r="H23" s="48">
        <f>IF('LEG E'!I23&lt;'LEG E'!H2,'LEG E'!I23,'LEG E'!H2 )</f>
        <v>0.15840277777777778</v>
      </c>
      <c r="I23" s="58">
        <f>VLOOKUP(E4:E43,$B4:$C43,2,0)</f>
        <v>0.20071759259259259</v>
      </c>
      <c r="J23" s="48">
        <f t="shared" si="0"/>
        <v>4.2314814814814805E-2</v>
      </c>
      <c r="K23" s="48">
        <f>'LEG E'!K23+J23</f>
        <v>0.20729166666666671</v>
      </c>
      <c r="M23" s="49">
        <v>20</v>
      </c>
      <c r="N23" s="49" t="s">
        <v>37</v>
      </c>
      <c r="O23" s="49" t="s">
        <v>270</v>
      </c>
      <c r="P23" s="50">
        <v>4.2418981481481488E-2</v>
      </c>
      <c r="Q23" s="37"/>
      <c r="R23" s="49">
        <v>20</v>
      </c>
      <c r="S23" s="49" t="s">
        <v>69</v>
      </c>
      <c r="T23" s="50">
        <v>0.20623842592592601</v>
      </c>
    </row>
    <row r="24" spans="2:20" ht="15" customHeight="1" x14ac:dyDescent="0.2">
      <c r="B24" s="25">
        <v>39</v>
      </c>
      <c r="C24" s="26">
        <v>0.19847222222222224</v>
      </c>
      <c r="E24" s="27">
        <v>21</v>
      </c>
      <c r="F24" s="56" t="str">
        <f>'LEG A'!F24</f>
        <v>FLECKNEY &amp; KIB MIXED</v>
      </c>
      <c r="G24" s="29" t="s">
        <v>271</v>
      </c>
      <c r="H24" s="48">
        <f>IF('LEG E'!I24&lt;'LEG E'!H2,'LEG E'!I24,'LEG E'!H2 )</f>
        <v>0.16020833333333334</v>
      </c>
      <c r="I24" s="58">
        <f>VLOOKUP(E4:E43,$B4:$C43,2,0)</f>
        <v>0.19708333333333336</v>
      </c>
      <c r="J24" s="48">
        <f t="shared" si="0"/>
        <v>3.6875000000000019E-2</v>
      </c>
      <c r="K24" s="48">
        <f>'LEG E'!K24+J24</f>
        <v>0.20623842592592598</v>
      </c>
      <c r="M24" s="49">
        <v>21</v>
      </c>
      <c r="N24" s="49" t="s">
        <v>43</v>
      </c>
      <c r="O24" s="49" t="s">
        <v>283</v>
      </c>
      <c r="P24" s="50">
        <v>4.3831018518518505E-2</v>
      </c>
      <c r="Q24" s="37"/>
      <c r="R24" s="49">
        <v>21</v>
      </c>
      <c r="S24" s="49" t="s">
        <v>65</v>
      </c>
      <c r="T24" s="50">
        <v>0.20729166666666665</v>
      </c>
    </row>
    <row r="25" spans="2:20" ht="15" customHeight="1" x14ac:dyDescent="0.2">
      <c r="B25" s="25">
        <v>37</v>
      </c>
      <c r="C25" s="26">
        <v>0.19851851851851854</v>
      </c>
      <c r="E25" s="27">
        <v>22</v>
      </c>
      <c r="F25" s="56" t="str">
        <f>'LEG A'!F25</f>
        <v>STILTON STRIDERS MIXED</v>
      </c>
      <c r="G25" s="29" t="s">
        <v>284</v>
      </c>
      <c r="H25" s="48">
        <f>IF('LEG E'!I25&lt;'LEG E'!H2,'LEG E'!I25,'LEG E'!H2 )</f>
        <v>0.14721064814814813</v>
      </c>
      <c r="I25" s="58">
        <f>VLOOKUP(E4:E43,$B4:$C43,2,0)</f>
        <v>0.1918634259259259</v>
      </c>
      <c r="J25" s="48">
        <f t="shared" si="0"/>
        <v>4.4652777777777763E-2</v>
      </c>
      <c r="K25" s="48">
        <f>'LEG E'!K25+J25</f>
        <v>0.1918634259259259</v>
      </c>
      <c r="M25" s="49">
        <v>22</v>
      </c>
      <c r="N25" s="49" t="s">
        <v>47</v>
      </c>
      <c r="O25" s="49" t="s">
        <v>285</v>
      </c>
      <c r="P25" s="50">
        <v>4.430555555555557E-2</v>
      </c>
      <c r="Q25" s="37"/>
      <c r="R25" s="49">
        <v>22</v>
      </c>
      <c r="S25" s="49" t="s">
        <v>81</v>
      </c>
      <c r="T25" s="50">
        <v>0.20748842592592592</v>
      </c>
    </row>
    <row r="26" spans="2:20" ht="15" customHeight="1" x14ac:dyDescent="0.2">
      <c r="B26" s="25">
        <v>18</v>
      </c>
      <c r="C26" s="26">
        <v>0.20039351851851853</v>
      </c>
      <c r="E26" s="27">
        <v>23</v>
      </c>
      <c r="F26" s="56" t="str">
        <f>'LEG A'!F26</f>
        <v>WIGSTON PHOENIX MIXED</v>
      </c>
      <c r="G26" s="29" t="s">
        <v>263</v>
      </c>
      <c r="H26" s="48">
        <f>IF('LEG E'!I26&lt;'LEG E'!H2,'LEG E'!I26,'LEG E'!H2 )</f>
        <v>0.14910879629629628</v>
      </c>
      <c r="I26" s="58">
        <f>VLOOKUP(E4:E43,$B4:$C43,2,0)</f>
        <v>0.18460648148148148</v>
      </c>
      <c r="J26" s="48">
        <f t="shared" si="0"/>
        <v>3.5497685185185202E-2</v>
      </c>
      <c r="K26" s="48">
        <f>'LEG E'!K26+J26</f>
        <v>0.18597222222222223</v>
      </c>
      <c r="M26" s="49">
        <v>23</v>
      </c>
      <c r="N26" s="49" t="s">
        <v>31</v>
      </c>
      <c r="O26" s="49" t="s">
        <v>284</v>
      </c>
      <c r="P26" s="50">
        <v>4.4652777777777757E-2</v>
      </c>
      <c r="Q26" s="37"/>
      <c r="R26" s="49">
        <v>23</v>
      </c>
      <c r="S26" s="49" t="s">
        <v>19</v>
      </c>
      <c r="T26" s="50">
        <v>0.20878472222222225</v>
      </c>
    </row>
    <row r="27" spans="2:20" ht="15" customHeight="1" x14ac:dyDescent="0.2">
      <c r="B27" s="25">
        <v>20</v>
      </c>
      <c r="C27" s="26">
        <v>0.20071759259259259</v>
      </c>
      <c r="E27" s="27">
        <v>24</v>
      </c>
      <c r="F27" s="56" t="str">
        <f>'LEG A'!F27</f>
        <v>BEAUMONT MIXED</v>
      </c>
      <c r="G27" s="29" t="s">
        <v>286</v>
      </c>
      <c r="H27" s="48">
        <f>IF('LEG E'!I27&lt;'LEG E'!H2,'LEG E'!I27,'LEG E'!H2 )</f>
        <v>0.1545138888888889</v>
      </c>
      <c r="I27" s="58">
        <f>VLOOKUP(E4:E43,$B4:$C43,2,0)</f>
        <v>0.20127314814814815</v>
      </c>
      <c r="J27" s="48">
        <f t="shared" si="0"/>
        <v>4.675925925925925E-2</v>
      </c>
      <c r="K27" s="48">
        <f>'LEG E'!K27+J27</f>
        <v>0.20127314814814815</v>
      </c>
      <c r="M27" s="49">
        <v>24</v>
      </c>
      <c r="N27" s="49" t="s">
        <v>63</v>
      </c>
      <c r="O27" s="49" t="s">
        <v>281</v>
      </c>
      <c r="P27" s="50">
        <v>4.527777777777775E-2</v>
      </c>
      <c r="Q27" s="37"/>
      <c r="R27" s="49">
        <v>24</v>
      </c>
      <c r="S27" s="49" t="s">
        <v>67</v>
      </c>
      <c r="T27" s="50">
        <v>0.20989583333333336</v>
      </c>
    </row>
    <row r="28" spans="2:20" ht="15" customHeight="1" x14ac:dyDescent="0.2">
      <c r="B28" s="25">
        <v>24</v>
      </c>
      <c r="C28" s="26">
        <v>0.20127314814814815</v>
      </c>
      <c r="E28" s="27">
        <v>25</v>
      </c>
      <c r="F28" s="56" t="str">
        <f>'LEG A'!F28</f>
        <v>BIRSTALL MEN</v>
      </c>
      <c r="G28" s="29" t="s">
        <v>283</v>
      </c>
      <c r="H28" s="48">
        <f>IF('LEG E'!I28&lt;'LEG E'!H2,'LEG E'!I28,'LEG E'!H2 )</f>
        <v>0.14690972222222226</v>
      </c>
      <c r="I28" s="58">
        <f>VLOOKUP(E4:E43,$B4:$C43,2,0)</f>
        <v>0.19074074074074077</v>
      </c>
      <c r="J28" s="48">
        <f t="shared" si="0"/>
        <v>4.3831018518518505E-2</v>
      </c>
      <c r="K28" s="48">
        <f>'LEG E'!K28+J28</f>
        <v>0.19074074074074077</v>
      </c>
      <c r="M28" s="49">
        <v>25</v>
      </c>
      <c r="N28" s="49" t="s">
        <v>71</v>
      </c>
      <c r="O28" s="49" t="s">
        <v>287</v>
      </c>
      <c r="P28" s="50">
        <v>4.5625000000000027E-2</v>
      </c>
      <c r="Q28" s="37"/>
      <c r="R28" s="49">
        <v>25</v>
      </c>
      <c r="S28" s="49" t="s">
        <v>61</v>
      </c>
      <c r="T28" s="50">
        <v>0.21429398148148149</v>
      </c>
    </row>
    <row r="29" spans="2:20" ht="15" customHeight="1" x14ac:dyDescent="0.2">
      <c r="B29" s="25">
        <v>14</v>
      </c>
      <c r="C29" s="26">
        <v>0.20461805555555562</v>
      </c>
      <c r="E29" s="27">
        <v>26</v>
      </c>
      <c r="F29" s="56" t="str">
        <f>'LEG A'!F29</f>
        <v>BIRSTALL LADIES</v>
      </c>
      <c r="G29" s="29" t="s">
        <v>288</v>
      </c>
      <c r="H29" s="48">
        <f>IF('LEG E'!I29&lt;'LEG E'!H2,'LEG E'!I29,'LEG E'!H2 )</f>
        <v>0.15486111111111114</v>
      </c>
      <c r="I29" s="58">
        <f>VLOOKUP(E4:E43,$B4:$C43,2,0)</f>
        <v>0.20825231481481482</v>
      </c>
      <c r="J29" s="48">
        <f t="shared" si="0"/>
        <v>5.3391203703703677E-2</v>
      </c>
      <c r="K29" s="48">
        <f>'LEG E'!K29+J29</f>
        <v>0.22104166666666666</v>
      </c>
      <c r="M29" s="49">
        <v>26</v>
      </c>
      <c r="N29" s="49" t="s">
        <v>53</v>
      </c>
      <c r="O29" s="49" t="s">
        <v>277</v>
      </c>
      <c r="P29" s="50">
        <v>4.6099537037037057E-2</v>
      </c>
      <c r="Q29" s="37"/>
      <c r="R29" s="49">
        <v>26</v>
      </c>
      <c r="S29" s="49" t="s">
        <v>49</v>
      </c>
      <c r="T29" s="50">
        <v>0.21790509259259258</v>
      </c>
    </row>
    <row r="30" spans="2:20" ht="15" customHeight="1" x14ac:dyDescent="0.2">
      <c r="B30" s="25">
        <v>5</v>
      </c>
      <c r="C30" s="26">
        <v>0.2051273148148148</v>
      </c>
      <c r="E30" s="27">
        <v>27</v>
      </c>
      <c r="F30" s="56" t="str">
        <f>'LEG A'!F30</f>
        <v>BARROW MENS A</v>
      </c>
      <c r="G30" s="29" t="s">
        <v>275</v>
      </c>
      <c r="H30" s="48">
        <f>IF('LEG E'!I30&lt;'LEG E'!H2,'LEG E'!I30,'LEG E'!H2 )</f>
        <v>0.13284722222222226</v>
      </c>
      <c r="I30" s="58">
        <f>VLOOKUP(E4:E43,$B4:$C43,2,0)</f>
        <v>0.17072916666666668</v>
      </c>
      <c r="J30" s="48">
        <f t="shared" si="0"/>
        <v>3.7881944444444426E-2</v>
      </c>
      <c r="K30" s="48">
        <f>'LEG E'!K30+J30</f>
        <v>0.17072916666666668</v>
      </c>
      <c r="M30" s="49">
        <v>27</v>
      </c>
      <c r="N30" s="49" t="s">
        <v>73</v>
      </c>
      <c r="O30" s="49" t="s">
        <v>289</v>
      </c>
      <c r="P30" s="50">
        <v>4.611111111111111E-2</v>
      </c>
      <c r="Q30" s="37"/>
      <c r="R30" s="49">
        <v>27</v>
      </c>
      <c r="S30" s="49" t="s">
        <v>79</v>
      </c>
      <c r="T30" s="50">
        <v>0.21876157407407409</v>
      </c>
    </row>
    <row r="31" spans="2:20" ht="15" customHeight="1" x14ac:dyDescent="0.2">
      <c r="B31" s="25">
        <v>26</v>
      </c>
      <c r="C31" s="26">
        <v>0.20825231481481482</v>
      </c>
      <c r="E31" s="27">
        <v>28</v>
      </c>
      <c r="F31" s="56" t="str">
        <f>'LEG A'!F31</f>
        <v>BARROW MENS B</v>
      </c>
      <c r="G31" s="29" t="s">
        <v>278</v>
      </c>
      <c r="H31" s="48">
        <f>IF('LEG E'!I31&lt;'LEG E'!H2,'LEG E'!I31,'LEG E'!H2 )</f>
        <v>0.15581018518518522</v>
      </c>
      <c r="I31" s="58">
        <f>VLOOKUP(E4:E43,$B4:$C43,2,0)</f>
        <v>0.19606481481481486</v>
      </c>
      <c r="J31" s="48">
        <f t="shared" si="0"/>
        <v>4.025462962962964E-2</v>
      </c>
      <c r="K31" s="48">
        <f>'LEG E'!K31+J31</f>
        <v>0.21876157407407412</v>
      </c>
      <c r="M31" s="49">
        <v>28</v>
      </c>
      <c r="N31" s="49" t="s">
        <v>13</v>
      </c>
      <c r="O31" s="49" t="s">
        <v>286</v>
      </c>
      <c r="P31" s="50">
        <v>4.675925925925925E-2</v>
      </c>
      <c r="Q31" s="37"/>
      <c r="R31" s="49">
        <v>28</v>
      </c>
      <c r="S31" s="49" t="s">
        <v>73</v>
      </c>
      <c r="T31" s="50">
        <v>0.21880787037037042</v>
      </c>
    </row>
    <row r="32" spans="2:20" ht="15" customHeight="1" x14ac:dyDescent="0.2">
      <c r="B32" s="25">
        <v>33</v>
      </c>
      <c r="C32" s="26">
        <v>0.20902777777777778</v>
      </c>
      <c r="E32" s="27">
        <v>29</v>
      </c>
      <c r="F32" s="56" t="str">
        <f>'LEG A'!F32</f>
        <v>BARROW LADIES</v>
      </c>
      <c r="G32" s="29" t="s">
        <v>290</v>
      </c>
      <c r="H32" s="48">
        <f>IF('LEG E'!I32&lt;'LEG E'!H2,'LEG E'!I32,'LEG E'!H2 )</f>
        <v>0.15877314814814816</v>
      </c>
      <c r="I32" s="58">
        <f>VLOOKUP(E4:E43,$B4:$C43,2,0)</f>
        <v>0.21125000000000002</v>
      </c>
      <c r="J32" s="48">
        <f t="shared" si="0"/>
        <v>5.2476851851851858E-2</v>
      </c>
      <c r="K32" s="48">
        <f>'LEG E'!K32+J32</f>
        <v>0.22364583333333335</v>
      </c>
      <c r="M32" s="49">
        <v>29</v>
      </c>
      <c r="N32" s="49" t="s">
        <v>67</v>
      </c>
      <c r="O32" s="49" t="s">
        <v>291</v>
      </c>
      <c r="P32" s="50">
        <v>4.6863425925925933E-2</v>
      </c>
      <c r="R32" s="49">
        <v>29</v>
      </c>
      <c r="S32" s="49" t="s">
        <v>77</v>
      </c>
      <c r="T32" s="50">
        <v>0.22104166666666666</v>
      </c>
    </row>
    <row r="33" spans="2:20" ht="15" customHeight="1" x14ac:dyDescent="0.2">
      <c r="B33" s="25">
        <v>34</v>
      </c>
      <c r="C33" s="26">
        <v>0.20907407407407411</v>
      </c>
      <c r="E33" s="27">
        <v>30</v>
      </c>
      <c r="F33" s="56" t="str">
        <f>'LEG A'!F33</f>
        <v>OWLS MIXED A</v>
      </c>
      <c r="G33" s="29" t="s">
        <v>292</v>
      </c>
      <c r="H33" s="48">
        <f>IF('LEG E'!I33&lt;'LEG E'!H2,'LEG E'!I33,'LEG E'!H2 )</f>
        <v>0.13836805555555556</v>
      </c>
      <c r="I33" s="58">
        <f>VLOOKUP(E4:E43,$B4:$C43,2,0)</f>
        <v>0.1963425925925926</v>
      </c>
      <c r="J33" s="48">
        <f t="shared" si="0"/>
        <v>5.7974537037037033E-2</v>
      </c>
      <c r="K33" s="48">
        <f>'LEG E'!K33+J33</f>
        <v>0.20748842592592595</v>
      </c>
      <c r="M33" s="49">
        <v>30</v>
      </c>
      <c r="N33" s="49" t="s">
        <v>49</v>
      </c>
      <c r="O33" s="49" t="s">
        <v>276</v>
      </c>
      <c r="P33" s="50">
        <v>4.8263888888888912E-2</v>
      </c>
      <c r="R33" s="49">
        <v>30</v>
      </c>
      <c r="S33" s="49" t="s">
        <v>53</v>
      </c>
      <c r="T33" s="50">
        <v>0.22140046296296298</v>
      </c>
    </row>
    <row r="34" spans="2:20" ht="15" customHeight="1" x14ac:dyDescent="0.2">
      <c r="B34" s="25">
        <v>15</v>
      </c>
      <c r="C34" s="26">
        <v>0.20975694444444445</v>
      </c>
      <c r="E34" s="27">
        <v>31</v>
      </c>
      <c r="F34" s="56" t="str">
        <f>'LEG A'!F34</f>
        <v>OWLS MIXED B</v>
      </c>
      <c r="G34" s="29"/>
      <c r="H34" s="48" t="e">
        <f>IF('LEG E'!I34&lt;'LEG E'!H2,'LEG E'!I34,'LEG E'!H2 )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E'!K34+J34</f>
        <v>#N/A</v>
      </c>
      <c r="M34" s="49">
        <v>31</v>
      </c>
      <c r="N34" s="49" t="s">
        <v>83</v>
      </c>
      <c r="O34" s="49" t="s">
        <v>293</v>
      </c>
      <c r="P34" s="50">
        <v>4.8368055555555574E-2</v>
      </c>
      <c r="R34" s="49">
        <v>31</v>
      </c>
      <c r="S34" s="49" t="s">
        <v>35</v>
      </c>
      <c r="T34" s="50">
        <v>0.22252314814814814</v>
      </c>
    </row>
    <row r="35" spans="2:20" ht="15" customHeight="1" x14ac:dyDescent="0.2">
      <c r="B35" s="25">
        <v>36</v>
      </c>
      <c r="C35" s="26">
        <v>0.2111574074074074</v>
      </c>
      <c r="E35" s="27">
        <v>32</v>
      </c>
      <c r="F35" s="56" t="str">
        <f>'LEG A'!F35</f>
        <v>SHEPSHED MENS A</v>
      </c>
      <c r="G35" s="29" t="s">
        <v>274</v>
      </c>
      <c r="H35" s="48">
        <f>IF('LEG E'!I35&lt;'LEG E'!H2,'LEG E'!I35,'LEG E'!H2 )</f>
        <v>0.14878472222222222</v>
      </c>
      <c r="I35" s="58">
        <f>VLOOKUP(E4:E43,$B4:$C43,2,0)</f>
        <v>0.18596064814814817</v>
      </c>
      <c r="J35" s="48">
        <f t="shared" si="0"/>
        <v>3.7175925925925946E-2</v>
      </c>
      <c r="K35" s="48">
        <f>'LEG E'!K35+J35</f>
        <v>0.19300925925925927</v>
      </c>
      <c r="M35" s="49">
        <v>32</v>
      </c>
      <c r="N35" s="49" t="s">
        <v>85</v>
      </c>
      <c r="O35" s="49" t="s">
        <v>294</v>
      </c>
      <c r="P35" s="50">
        <v>4.8935185185185165E-2</v>
      </c>
      <c r="R35" s="49">
        <v>32</v>
      </c>
      <c r="S35" s="49" t="s">
        <v>45</v>
      </c>
      <c r="T35" s="50">
        <v>0.22358796296296299</v>
      </c>
    </row>
    <row r="36" spans="2:20" ht="15" customHeight="1" x14ac:dyDescent="0.2">
      <c r="B36" s="25">
        <v>29</v>
      </c>
      <c r="C36" s="26">
        <v>0.21125000000000002</v>
      </c>
      <c r="E36" s="27">
        <v>33</v>
      </c>
      <c r="F36" s="56" t="str">
        <f>'LEG A'!F36</f>
        <v>SHEPSHED MENS B</v>
      </c>
      <c r="G36" s="29" t="s">
        <v>291</v>
      </c>
      <c r="H36" s="48">
        <f>IF('LEG E'!I36&lt;'LEG E'!H2,'LEG E'!I36,'LEG E'!H2 )</f>
        <v>0.16216435185185185</v>
      </c>
      <c r="I36" s="58">
        <f>VLOOKUP(E4:E43,$B4:$C43,2,0)</f>
        <v>0.20902777777777778</v>
      </c>
      <c r="J36" s="48">
        <f t="shared" si="0"/>
        <v>4.6863425925925933E-2</v>
      </c>
      <c r="K36" s="48">
        <f>'LEG E'!K36+J36</f>
        <v>0.20989583333333336</v>
      </c>
      <c r="M36" s="49">
        <v>33</v>
      </c>
      <c r="N36" s="49" t="s">
        <v>45</v>
      </c>
      <c r="O36" s="49" t="s">
        <v>273</v>
      </c>
      <c r="P36" s="50">
        <v>5.100694444444448E-2</v>
      </c>
      <c r="R36" s="49">
        <v>33</v>
      </c>
      <c r="S36" s="49" t="s">
        <v>59</v>
      </c>
      <c r="T36" s="50">
        <v>0.22364583333333329</v>
      </c>
    </row>
    <row r="37" spans="2:20" ht="15" customHeight="1" x14ac:dyDescent="0.2">
      <c r="B37" s="25">
        <v>9</v>
      </c>
      <c r="C37" s="26">
        <v>0.21263888888888891</v>
      </c>
      <c r="E37" s="49">
        <v>34</v>
      </c>
      <c r="F37" s="56" t="str">
        <f>'LEG A'!F37</f>
        <v>SHEPSHED LADIES</v>
      </c>
      <c r="G37" s="29" t="s">
        <v>293</v>
      </c>
      <c r="H37" s="48">
        <f>IF('LEG E'!I37&lt;'LEG E'!H2,'LEG E'!I37,'LEG E'!H2 )</f>
        <v>0.16070601851851854</v>
      </c>
      <c r="I37" s="58">
        <f>VLOOKUP(E4:E43,$B4:$C43,2,0)</f>
        <v>0.20907407407407411</v>
      </c>
      <c r="J37" s="48">
        <f t="shared" si="0"/>
        <v>4.8368055555555567E-2</v>
      </c>
      <c r="K37" s="48">
        <f>'LEG E'!K37+J37</f>
        <v>0.23912037037037043</v>
      </c>
      <c r="M37" s="49">
        <v>34</v>
      </c>
      <c r="N37" s="49" t="s">
        <v>59</v>
      </c>
      <c r="O37" s="49" t="s">
        <v>290</v>
      </c>
      <c r="P37" s="50">
        <v>5.2476851851851858E-2</v>
      </c>
      <c r="R37" s="49">
        <v>34</v>
      </c>
      <c r="S37" s="49" t="s">
        <v>41</v>
      </c>
      <c r="T37" s="50">
        <v>0.22917824074074078</v>
      </c>
    </row>
    <row r="38" spans="2:20" ht="15" customHeight="1" x14ac:dyDescent="0.2">
      <c r="B38" s="25">
        <v>12</v>
      </c>
      <c r="C38" s="26">
        <v>0.21292824074074082</v>
      </c>
      <c r="E38" s="49">
        <v>35</v>
      </c>
      <c r="F38" s="56" t="str">
        <f>'LEG A'!F38</f>
        <v>HARBOROUGH MEN</v>
      </c>
      <c r="G38" s="29" t="s">
        <v>266</v>
      </c>
      <c r="H38" s="48">
        <f>IF('LEG E'!I38&lt;'LEG E'!H2,'LEG E'!I38,'LEG E'!H2 )</f>
        <v>0.14356481481481481</v>
      </c>
      <c r="I38" s="58">
        <f>VLOOKUP(E4:E43,$B4:$C43,2,0)</f>
        <v>0.17998842592592593</v>
      </c>
      <c r="J38" s="48">
        <f t="shared" si="0"/>
        <v>3.6423611111111115E-2</v>
      </c>
      <c r="K38" s="48">
        <f>'LEG E'!K38+J38</f>
        <v>0.1801851851851852</v>
      </c>
      <c r="M38" s="49">
        <v>35</v>
      </c>
      <c r="N38" s="49" t="s">
        <v>77</v>
      </c>
      <c r="O38" s="49" t="s">
        <v>288</v>
      </c>
      <c r="P38" s="50">
        <v>5.3391203703703677E-2</v>
      </c>
      <c r="R38" s="49">
        <v>35</v>
      </c>
      <c r="S38" s="49" t="s">
        <v>83</v>
      </c>
      <c r="T38" s="50">
        <v>0.23912037037037043</v>
      </c>
    </row>
    <row r="39" spans="2:20" ht="15" customHeight="1" x14ac:dyDescent="0.2">
      <c r="B39" s="25">
        <v>19</v>
      </c>
      <c r="C39" s="26">
        <v>0.2134490740740741</v>
      </c>
      <c r="E39" s="49">
        <v>36</v>
      </c>
      <c r="F39" s="56" t="str">
        <f>'LEG A'!F39</f>
        <v>HARBOROUGH MIXED</v>
      </c>
      <c r="G39" s="29" t="s">
        <v>289</v>
      </c>
      <c r="H39" s="48">
        <f>IF('LEG E'!I39&lt;'LEG E'!H2,'LEG E'!I39,'LEG E'!H2 )</f>
        <v>0.1650462962962963</v>
      </c>
      <c r="I39" s="58">
        <f>VLOOKUP(E4:E43,$B4:$C43,2,0)</f>
        <v>0.2111574074074074</v>
      </c>
      <c r="J39" s="48">
        <f t="shared" si="0"/>
        <v>4.6111111111111103E-2</v>
      </c>
      <c r="K39" s="48">
        <f>'LEG E'!K39+J39</f>
        <v>0.21880787037037036</v>
      </c>
      <c r="M39" s="49">
        <v>36</v>
      </c>
      <c r="N39" s="49" t="s">
        <v>81</v>
      </c>
      <c r="O39" s="49" t="s">
        <v>292</v>
      </c>
      <c r="P39" s="50">
        <v>5.7974537037037033E-2</v>
      </c>
      <c r="R39" s="49">
        <v>36</v>
      </c>
      <c r="S39" s="49" t="s">
        <v>85</v>
      </c>
      <c r="T39" s="50">
        <v>0.24153935185185185</v>
      </c>
    </row>
    <row r="40" spans="2:20" ht="15" customHeight="1" x14ac:dyDescent="0.2">
      <c r="B40" s="25">
        <v>38</v>
      </c>
      <c r="C40" s="26">
        <v>0.21710648148148148</v>
      </c>
      <c r="E40" s="49">
        <v>37</v>
      </c>
      <c r="F40" s="56" t="str">
        <f>'LEG A'!F40</f>
        <v>DESFORD MEN</v>
      </c>
      <c r="G40" s="29" t="s">
        <v>285</v>
      </c>
      <c r="H40" s="48">
        <f>IF('LEG E'!I40&lt;'LEG E'!H2,'LEG E'!I40,'LEG E'!H2 )</f>
        <v>0.15421296296296297</v>
      </c>
      <c r="I40" s="58">
        <f>VLOOKUP(E4:E43,$B4:$C43,2,0)</f>
        <v>0.19851851851851854</v>
      </c>
      <c r="J40" s="48">
        <f t="shared" si="0"/>
        <v>4.430555555555557E-2</v>
      </c>
      <c r="K40" s="48">
        <f>'LEG E'!K40+J40</f>
        <v>0.2046064814814815</v>
      </c>
      <c r="M40" s="49">
        <v>37</v>
      </c>
      <c r="N40" s="49" t="s">
        <v>35</v>
      </c>
      <c r="O40" s="49" t="s">
        <v>268</v>
      </c>
      <c r="P40" s="50">
        <v>6.3159722222222242E-2</v>
      </c>
      <c r="R40" s="49">
        <v>37</v>
      </c>
      <c r="S40" s="49" t="s">
        <v>71</v>
      </c>
      <c r="T40" s="50">
        <v>0.24662037037037041</v>
      </c>
    </row>
    <row r="41" spans="2:20" ht="15" customHeight="1" x14ac:dyDescent="0.2">
      <c r="B41" s="25">
        <v>11</v>
      </c>
      <c r="C41" s="26">
        <v>0.22256944444444449</v>
      </c>
      <c r="E41" s="49">
        <v>38</v>
      </c>
      <c r="F41" s="56" t="str">
        <f>'LEG A'!F41</f>
        <v>DESFORD LADIES</v>
      </c>
      <c r="G41" s="29" t="s">
        <v>294</v>
      </c>
      <c r="H41" s="48">
        <v>0.16817129629629632</v>
      </c>
      <c r="I41" s="58">
        <f>VLOOKUP(E4:E43,$B4:$C43,2,0)</f>
        <v>0.21710648148148148</v>
      </c>
      <c r="J41" s="48">
        <f t="shared" si="0"/>
        <v>4.8935185185185165E-2</v>
      </c>
      <c r="K41" s="48">
        <f>'LEG E'!K41+J41</f>
        <v>0.24153935185185188</v>
      </c>
      <c r="M41" s="49">
        <v>38</v>
      </c>
      <c r="N41" s="49" t="s">
        <v>41</v>
      </c>
      <c r="O41" s="49" t="s">
        <v>272</v>
      </c>
      <c r="P41" s="50">
        <v>6.532407407407409E-2</v>
      </c>
      <c r="R41" s="49">
        <v>38</v>
      </c>
      <c r="S41" s="49" t="s">
        <v>63</v>
      </c>
      <c r="T41" s="50">
        <v>0.24990740740740738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287</v>
      </c>
      <c r="H42" s="48">
        <f>IF('LEG E'!I42&lt;'LEG E'!H2,'LEG E'!I42,'LEG E'!H2 )</f>
        <v>0.15284722222222222</v>
      </c>
      <c r="I42" s="58">
        <f>VLOOKUP(E4:E43,$B4:$C43,2,0)</f>
        <v>0.19847222222222224</v>
      </c>
      <c r="J42" s="48">
        <f t="shared" si="0"/>
        <v>4.5625000000000027E-2</v>
      </c>
      <c r="K42" s="48">
        <f>'LEG E'!K42+J42</f>
        <v>0.24662037037037038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E'!I43&lt;'LEG E'!H2,'LEG E'!I43,'LEG E'!H2 )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E'!K43+J43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59027777777777779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1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9.42578125" style="38" customWidth="1"/>
    <col min="16" max="16" width="13.140625" style="38" customWidth="1"/>
    <col min="17" max="17" width="2.710937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295</v>
      </c>
      <c r="F1" s="51"/>
      <c r="H1" s="57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296</v>
      </c>
      <c r="C2" s="74"/>
      <c r="D2" s="16"/>
      <c r="E2" s="76" t="s">
        <v>89</v>
      </c>
      <c r="F2" s="76"/>
      <c r="G2" s="76"/>
      <c r="H2" s="36">
        <v>0.20833333333333334</v>
      </c>
      <c r="I2" s="59"/>
      <c r="J2" s="60"/>
      <c r="K2" s="60"/>
      <c r="L2" s="16"/>
      <c r="M2" s="39" t="s">
        <v>295</v>
      </c>
      <c r="N2" s="39"/>
      <c r="O2" s="39"/>
      <c r="P2" s="61"/>
      <c r="Q2" s="62"/>
      <c r="R2" s="53" t="s">
        <v>295</v>
      </c>
    </row>
    <row r="3" spans="2:20" ht="15.75" customHeight="1" x14ac:dyDescent="0.25">
      <c r="B3" s="17" t="s">
        <v>2</v>
      </c>
      <c r="C3" s="18" t="s">
        <v>3</v>
      </c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0.1889467592592593</v>
      </c>
      <c r="E4" s="27">
        <v>1</v>
      </c>
      <c r="F4" s="56" t="str">
        <f>'LEG A'!F4</f>
        <v>CORITANIANS MEN</v>
      </c>
      <c r="G4" s="29" t="s">
        <v>297</v>
      </c>
      <c r="H4" s="48">
        <f>IF('LEG F'!I4&lt;'LEG F'!H2,'LEG F'!I4,'LEG F'!H2)</f>
        <v>0.15967592592592594</v>
      </c>
      <c r="I4" s="58">
        <f>VLOOKUP(E4:E43,$B4:$C43,2,0)</f>
        <v>0.1889467592592593</v>
      </c>
      <c r="J4" s="48">
        <f>I4-H4</f>
        <v>2.9270833333333357E-2</v>
      </c>
      <c r="K4" s="48">
        <f>'LEG F'!K4+J4</f>
        <v>0.1889467592592593</v>
      </c>
      <c r="M4" s="49">
        <v>1</v>
      </c>
      <c r="N4" s="49" t="s">
        <v>9</v>
      </c>
      <c r="O4" s="49" t="s">
        <v>297</v>
      </c>
      <c r="P4" s="50">
        <v>2.9270833333333357E-2</v>
      </c>
      <c r="Q4" s="37"/>
      <c r="R4" s="49">
        <v>1</v>
      </c>
      <c r="S4" s="49" t="s">
        <v>9</v>
      </c>
      <c r="T4" s="50">
        <v>0.1889467592592593</v>
      </c>
    </row>
    <row r="5" spans="2:20" ht="15" customHeight="1" x14ac:dyDescent="0.2">
      <c r="B5" s="25">
        <v>13</v>
      </c>
      <c r="C5" s="26">
        <v>0.1980787037037037</v>
      </c>
      <c r="E5" s="27">
        <v>2</v>
      </c>
      <c r="F5" s="56" t="str">
        <f>'LEG A'!F5</f>
        <v>HUNCOTE LADIES</v>
      </c>
      <c r="G5" s="29" t="s">
        <v>298</v>
      </c>
      <c r="H5" s="48">
        <f>IF('LEG F'!I5&lt;'LEG F'!H2, 'LEG F'!I5,'LEG F'!H2 )</f>
        <v>0.1935069444444445</v>
      </c>
      <c r="I5" s="58">
        <f>VLOOKUP(E4:E43,$B4:$C43,2,0)</f>
        <v>0.23414351851851853</v>
      </c>
      <c r="J5" s="48">
        <f t="shared" ref="J5:J43" si="0">I5-H5</f>
        <v>4.0636574074074033E-2</v>
      </c>
      <c r="K5" s="48">
        <f>'LEG F'!K5+J5</f>
        <v>0.24370370370370376</v>
      </c>
      <c r="M5" s="49">
        <v>2</v>
      </c>
      <c r="N5" s="49" t="s">
        <v>23</v>
      </c>
      <c r="O5" s="49" t="s">
        <v>299</v>
      </c>
      <c r="P5" s="50">
        <v>2.9664351851851845E-2</v>
      </c>
      <c r="Q5" s="37"/>
      <c r="R5" s="49">
        <v>2</v>
      </c>
      <c r="S5" s="49" t="s">
        <v>27</v>
      </c>
      <c r="T5" s="50">
        <v>0.1980787037037037</v>
      </c>
    </row>
    <row r="6" spans="2:20" ht="15" customHeight="1" x14ac:dyDescent="0.2">
      <c r="B6" s="25">
        <v>27</v>
      </c>
      <c r="C6" s="26">
        <v>0.20039351851851853</v>
      </c>
      <c r="E6" s="27">
        <v>3</v>
      </c>
      <c r="F6" s="56" t="str">
        <f>'LEG A'!F6</f>
        <v>CHARNWOOD MIXED</v>
      </c>
      <c r="G6" s="29" t="s">
        <v>300</v>
      </c>
      <c r="H6" s="48">
        <f>IF('LEG F'!I6&lt;'LEG F'!H2, 'LEG F'!I6,'LEG F'!H2 )</f>
        <v>0.1821180555555556</v>
      </c>
      <c r="I6" s="58">
        <f>VLOOKUP(E4:E43,$B4:$C43,2,0)</f>
        <v>0.21206018518518521</v>
      </c>
      <c r="J6" s="48">
        <f t="shared" si="0"/>
        <v>2.994212962962961E-2</v>
      </c>
      <c r="K6" s="48">
        <f>'LEG F'!K6+J6</f>
        <v>0.21206018518518521</v>
      </c>
      <c r="M6" s="49">
        <v>3</v>
      </c>
      <c r="N6" s="49" t="s">
        <v>27</v>
      </c>
      <c r="O6" s="49" t="s">
        <v>301</v>
      </c>
      <c r="P6" s="50">
        <v>2.9687499999999978E-2</v>
      </c>
      <c r="Q6" s="37"/>
      <c r="R6" s="49">
        <v>3</v>
      </c>
      <c r="S6" s="49" t="s">
        <v>23</v>
      </c>
      <c r="T6" s="50">
        <v>0.20039351851851853</v>
      </c>
    </row>
    <row r="7" spans="2:20" ht="15" customHeight="1" x14ac:dyDescent="0.2">
      <c r="B7" s="25">
        <v>6</v>
      </c>
      <c r="C7" s="26">
        <v>0.2017939814814815</v>
      </c>
      <c r="E7" s="27">
        <v>4</v>
      </c>
      <c r="F7" s="56" t="str">
        <f>'LEG A'!F7</f>
        <v>ROADHOGGS MEN</v>
      </c>
      <c r="G7" s="29" t="s">
        <v>302</v>
      </c>
      <c r="H7" s="48">
        <f>IF('LEG F'!I7&lt;'LEG F'!H2, 'LEG F'!I7,'LEG F'!H2 )</f>
        <v>0.18599537037037042</v>
      </c>
      <c r="I7" s="58">
        <f>VLOOKUP(E4:E43,$B4:$C43,2,0)</f>
        <v>0.2214467592592593</v>
      </c>
      <c r="J7" s="48">
        <f t="shared" si="0"/>
        <v>3.545138888888888E-2</v>
      </c>
      <c r="K7" s="48">
        <f>'LEG F'!K7+J7</f>
        <v>0.24423611111111121</v>
      </c>
      <c r="M7" s="49">
        <v>4</v>
      </c>
      <c r="N7" s="49" t="s">
        <v>15</v>
      </c>
      <c r="O7" s="49" t="s">
        <v>300</v>
      </c>
      <c r="P7" s="50">
        <v>2.994212962962961E-2</v>
      </c>
      <c r="Q7" s="37"/>
      <c r="R7" s="49">
        <v>4</v>
      </c>
      <c r="S7" s="49" t="s">
        <v>25</v>
      </c>
      <c r="T7" s="50">
        <v>0.2017939814814815</v>
      </c>
    </row>
    <row r="8" spans="2:20" ht="15" customHeight="1" x14ac:dyDescent="0.2">
      <c r="B8" s="25">
        <v>8</v>
      </c>
      <c r="C8" s="26">
        <v>0.20293981481481482</v>
      </c>
      <c r="E8" s="27">
        <v>5</v>
      </c>
      <c r="F8" s="56" t="str">
        <f>'LEG A'!F8</f>
        <v>L'BORO UNI MIXED</v>
      </c>
      <c r="G8" s="29" t="s">
        <v>303</v>
      </c>
      <c r="H8" s="48">
        <f>IF('LEG F'!I8&lt;'LEG F'!H2, 'LEG F'!I8,'LEG F'!H2 )</f>
        <v>0.2051273148148148</v>
      </c>
      <c r="I8" s="58">
        <f>VLOOKUP(E4:E43,$B4:$C43,2,0)</f>
        <v>0.24214120370370371</v>
      </c>
      <c r="J8" s="48">
        <f t="shared" si="0"/>
        <v>3.7013888888888902E-2</v>
      </c>
      <c r="K8" s="48">
        <f>'LEG F'!K8+J8</f>
        <v>0.24300925925925929</v>
      </c>
      <c r="M8" s="49">
        <v>5</v>
      </c>
      <c r="N8" s="49" t="s">
        <v>25</v>
      </c>
      <c r="O8" s="49" t="s">
        <v>304</v>
      </c>
      <c r="P8" s="50">
        <v>2.9976851851851893E-2</v>
      </c>
      <c r="Q8" s="37"/>
      <c r="R8" s="49">
        <v>5</v>
      </c>
      <c r="S8" s="49" t="s">
        <v>17</v>
      </c>
      <c r="T8" s="50">
        <v>0.20293981481481482</v>
      </c>
    </row>
    <row r="9" spans="2:20" ht="15" customHeight="1" x14ac:dyDescent="0.2">
      <c r="B9" s="25">
        <v>16</v>
      </c>
      <c r="C9" s="26">
        <v>0.2079050925925926</v>
      </c>
      <c r="E9" s="27">
        <v>6</v>
      </c>
      <c r="F9" s="56" t="str">
        <f>'LEG A'!F9</f>
        <v>HUNCOTE MENS A</v>
      </c>
      <c r="G9" s="29" t="s">
        <v>304</v>
      </c>
      <c r="H9" s="48">
        <f>IF('LEG F'!I9&lt;'LEG F'!H2, 'LEG F'!I9,'LEG F'!H2 )</f>
        <v>0.17181712962962961</v>
      </c>
      <c r="I9" s="58">
        <f>VLOOKUP(E4:E43,$B4:$C43,2,0)</f>
        <v>0.2017939814814815</v>
      </c>
      <c r="J9" s="48">
        <f t="shared" si="0"/>
        <v>2.9976851851851893E-2</v>
      </c>
      <c r="K9" s="48">
        <f>'LEG F'!K9+J9</f>
        <v>0.2017939814814815</v>
      </c>
      <c r="M9" s="49">
        <v>6</v>
      </c>
      <c r="N9" s="49" t="s">
        <v>51</v>
      </c>
      <c r="O9" s="49" t="s">
        <v>305</v>
      </c>
      <c r="P9" s="50">
        <v>3.0219907407407407E-2</v>
      </c>
      <c r="Q9" s="37"/>
      <c r="R9" s="49">
        <v>6</v>
      </c>
      <c r="S9" s="49" t="s">
        <v>33</v>
      </c>
      <c r="T9" s="50">
        <v>0.2079050925925926</v>
      </c>
    </row>
    <row r="10" spans="2:20" ht="15" customHeight="1" x14ac:dyDescent="0.2">
      <c r="B10" s="25">
        <v>35</v>
      </c>
      <c r="C10" s="26">
        <v>0.21020833333333333</v>
      </c>
      <c r="E10" s="27">
        <v>7</v>
      </c>
      <c r="F10" s="56" t="str">
        <f>'LEG A'!F10</f>
        <v>HUNCOTE MENS B</v>
      </c>
      <c r="G10" s="29" t="s">
        <v>306</v>
      </c>
      <c r="H10" s="48">
        <f>IF('LEG F'!I10&lt;'LEG F'!H2, 'LEG F'!I10,'LEG F'!H2 )</f>
        <v>0.19204861111111118</v>
      </c>
      <c r="I10" s="58">
        <f>VLOOKUP(E4:E43,$B4:$C43,2,0)</f>
        <v>0.22623842592592594</v>
      </c>
      <c r="J10" s="48">
        <f t="shared" si="0"/>
        <v>3.4189814814814756E-2</v>
      </c>
      <c r="K10" s="48">
        <f>'LEG F'!K10+J10</f>
        <v>0.23329861111111111</v>
      </c>
      <c r="M10" s="49">
        <v>7</v>
      </c>
      <c r="N10" s="49" t="s">
        <v>17</v>
      </c>
      <c r="O10" s="49" t="s">
        <v>307</v>
      </c>
      <c r="P10" s="50">
        <v>3.1967592592592603E-2</v>
      </c>
      <c r="Q10" s="37"/>
      <c r="R10" s="49">
        <v>7</v>
      </c>
      <c r="S10" s="49" t="s">
        <v>51</v>
      </c>
      <c r="T10" s="50">
        <v>0.2104050925925926</v>
      </c>
    </row>
    <row r="11" spans="2:20" ht="15" customHeight="1" x14ac:dyDescent="0.2">
      <c r="B11" s="25">
        <v>3</v>
      </c>
      <c r="C11" s="26">
        <v>0.21206018518518521</v>
      </c>
      <c r="E11" s="27">
        <v>8</v>
      </c>
      <c r="F11" s="56" t="str">
        <f>'LEG A'!F11</f>
        <v>LEIC TRI MIXED A</v>
      </c>
      <c r="G11" s="29" t="s">
        <v>307</v>
      </c>
      <c r="H11" s="48">
        <f>IF('LEG F'!I11&lt;'LEG F'!H2, 'LEG F'!I11,'LEG F'!H2 )</f>
        <v>0.17097222222222222</v>
      </c>
      <c r="I11" s="58">
        <f>VLOOKUP(E4:E43,$B4:$C43,2,0)</f>
        <v>0.20293981481481482</v>
      </c>
      <c r="J11" s="48">
        <f t="shared" si="0"/>
        <v>3.1967592592592603E-2</v>
      </c>
      <c r="K11" s="48">
        <f>'LEG F'!K11+J11</f>
        <v>0.20293981481481482</v>
      </c>
      <c r="M11" s="49">
        <v>8</v>
      </c>
      <c r="N11" s="49" t="s">
        <v>33</v>
      </c>
      <c r="O11" s="49" t="s">
        <v>308</v>
      </c>
      <c r="P11" s="50">
        <v>3.2708333333333339E-2</v>
      </c>
      <c r="Q11" s="37"/>
      <c r="R11" s="49">
        <v>8</v>
      </c>
      <c r="S11" s="49" t="s">
        <v>15</v>
      </c>
      <c r="T11" s="50">
        <v>0.21206018518518521</v>
      </c>
    </row>
    <row r="12" spans="2:20" ht="15" customHeight="1" x14ac:dyDescent="0.2">
      <c r="B12" s="25">
        <v>23</v>
      </c>
      <c r="C12" s="26">
        <v>0.21891203703703704</v>
      </c>
      <c r="E12" s="27">
        <v>9</v>
      </c>
      <c r="F12" s="56" t="str">
        <f>'LEG A'!F12</f>
        <v>LEIC TRI MIXED B</v>
      </c>
      <c r="G12" s="29" t="s">
        <v>309</v>
      </c>
      <c r="H12" s="48">
        <f>IF('LEG F'!I12&lt;'LEG F'!H2,'LEG F'!I12,'LEG F'!H2 )</f>
        <v>0.21263888888888891</v>
      </c>
      <c r="I12" s="58">
        <f>VLOOKUP(E4:E43,$B4:$C43,2,0)</f>
        <v>0.26512731481481489</v>
      </c>
      <c r="J12" s="48">
        <f t="shared" si="0"/>
        <v>5.248842592592598E-2</v>
      </c>
      <c r="K12" s="48">
        <f>'LEG F'!K12+J12</f>
        <v>0.27501157407407412</v>
      </c>
      <c r="M12" s="49">
        <v>9</v>
      </c>
      <c r="N12" s="49" t="s">
        <v>55</v>
      </c>
      <c r="O12" s="49" t="s">
        <v>310</v>
      </c>
      <c r="P12" s="50">
        <v>3.3738425925925908E-2</v>
      </c>
      <c r="Q12" s="37"/>
      <c r="R12" s="49">
        <v>9</v>
      </c>
      <c r="S12" s="49" t="s">
        <v>39</v>
      </c>
      <c r="T12" s="50">
        <v>0.22027777777777774</v>
      </c>
    </row>
    <row r="13" spans="2:20" ht="15" customHeight="1" x14ac:dyDescent="0.2">
      <c r="B13" s="25">
        <v>32</v>
      </c>
      <c r="C13" s="26">
        <v>0.2196990740740741</v>
      </c>
      <c r="E13" s="27">
        <v>10</v>
      </c>
      <c r="F13" s="56" t="str">
        <f>'LEG A'!F13</f>
        <v>WEST END MIXED A</v>
      </c>
      <c r="G13" s="29" t="s">
        <v>311</v>
      </c>
      <c r="H13" s="48">
        <f>IF('LEG F'!I13&lt;'LEG F'!H2,'LEG F'!I13,'LEG F'!H2 )</f>
        <v>0.19343750000000001</v>
      </c>
      <c r="I13" s="58">
        <f>VLOOKUP(E4:E43,$B4:$C43,2,0)</f>
        <v>0.2303240740740741</v>
      </c>
      <c r="J13" s="48">
        <f t="shared" si="0"/>
        <v>3.6886574074074086E-2</v>
      </c>
      <c r="K13" s="48">
        <f>'LEG F'!K13+J13</f>
        <v>0.23258101851851853</v>
      </c>
      <c r="M13" s="49">
        <v>10</v>
      </c>
      <c r="N13" s="49" t="s">
        <v>29</v>
      </c>
      <c r="O13" s="49" t="s">
        <v>306</v>
      </c>
      <c r="P13" s="50">
        <v>3.4189814814814784E-2</v>
      </c>
      <c r="Q13" s="37"/>
      <c r="R13" s="49">
        <v>10</v>
      </c>
      <c r="S13" s="49" t="s">
        <v>55</v>
      </c>
      <c r="T13" s="50">
        <v>0.2267476851851852</v>
      </c>
    </row>
    <row r="14" spans="2:20" ht="15" customHeight="1" x14ac:dyDescent="0.2">
      <c r="B14" s="25">
        <v>4</v>
      </c>
      <c r="C14" s="26">
        <v>0.2214467592592593</v>
      </c>
      <c r="E14" s="27">
        <v>11</v>
      </c>
      <c r="F14" s="56" t="str">
        <f>'LEG A'!F14</f>
        <v>WEST END MIXED B</v>
      </c>
      <c r="G14" s="29" t="s">
        <v>312</v>
      </c>
      <c r="H14" s="48">
        <f>IF('LEG F'!I14&lt;'LEG F'!H2,'LEG F'!I14,'LEG F'!H2 )</f>
        <v>0.22256944444444449</v>
      </c>
      <c r="I14" s="58">
        <f>VLOOKUP(E4:E43,$B4:$C43,2,0)</f>
        <v>0.27239583333333334</v>
      </c>
      <c r="J14" s="48">
        <f t="shared" si="0"/>
        <v>4.9826388888888851E-2</v>
      </c>
      <c r="K14" s="48">
        <f>'LEG F'!K14+J14</f>
        <v>0.27900462962962963</v>
      </c>
      <c r="M14" s="49">
        <v>11</v>
      </c>
      <c r="N14" s="49" t="s">
        <v>39</v>
      </c>
      <c r="O14" s="49" t="s">
        <v>313</v>
      </c>
      <c r="P14" s="50">
        <v>3.4305555555555534E-2</v>
      </c>
      <c r="Q14" s="37"/>
      <c r="R14" s="49">
        <v>11</v>
      </c>
      <c r="S14" s="49" t="s">
        <v>43</v>
      </c>
      <c r="T14" s="50">
        <v>0.22915509259259256</v>
      </c>
    </row>
    <row r="15" spans="2:20" ht="15" customHeight="1" x14ac:dyDescent="0.2">
      <c r="B15" s="25">
        <v>7</v>
      </c>
      <c r="C15" s="26">
        <v>0.22623842592592594</v>
      </c>
      <c r="E15" s="27">
        <v>12</v>
      </c>
      <c r="F15" s="56" t="str">
        <f>'LEG A'!F15</f>
        <v>WEST END MIXED C</v>
      </c>
      <c r="G15" s="29" t="s">
        <v>314</v>
      </c>
      <c r="H15" s="48">
        <f>IF('LEG F'!I15&lt;'LEG F'!H2,'LEG F'!I15,'LEG F'!H2 )</f>
        <v>0.21292824074074082</v>
      </c>
      <c r="I15" s="58">
        <f>VLOOKUP(E4:E43,$B4:$C43,2,0)</f>
        <v>0.24734953703703705</v>
      </c>
      <c r="J15" s="48">
        <f t="shared" si="0"/>
        <v>3.4421296296296228E-2</v>
      </c>
      <c r="K15" s="48">
        <f>'LEG F'!K15+J15</f>
        <v>0.25800925925925927</v>
      </c>
      <c r="M15" s="49">
        <v>12</v>
      </c>
      <c r="N15" s="49" t="s">
        <v>45</v>
      </c>
      <c r="O15" s="49" t="s">
        <v>314</v>
      </c>
      <c r="P15" s="50">
        <v>3.4421296296296255E-2</v>
      </c>
      <c r="Q15" s="37"/>
      <c r="R15" s="49">
        <v>12</v>
      </c>
      <c r="S15" s="49" t="s">
        <v>31</v>
      </c>
      <c r="T15" s="50">
        <v>0.23026620370370371</v>
      </c>
    </row>
    <row r="16" spans="2:20" ht="15" customHeight="1" x14ac:dyDescent="0.2">
      <c r="B16" s="25">
        <v>25</v>
      </c>
      <c r="C16" s="26">
        <v>0.22915509259259256</v>
      </c>
      <c r="E16" s="27">
        <v>13</v>
      </c>
      <c r="F16" s="56" t="str">
        <f>'LEG A'!F16</f>
        <v>HINCKLEY MEN</v>
      </c>
      <c r="G16" s="29" t="s">
        <v>301</v>
      </c>
      <c r="H16" s="48">
        <f>IF('LEG F'!I16&lt;'LEG F'!H2,'LEG F'!I16,'LEG F'!H2 )</f>
        <v>0.16839120370370372</v>
      </c>
      <c r="I16" s="58">
        <f>VLOOKUP(E4:E43,$B4:$C43,2,0)</f>
        <v>0.1980787037037037</v>
      </c>
      <c r="J16" s="48">
        <f t="shared" si="0"/>
        <v>2.9687499999999978E-2</v>
      </c>
      <c r="K16" s="48">
        <f>'LEG F'!K16+J16</f>
        <v>0.1980787037037037</v>
      </c>
      <c r="M16" s="49">
        <v>13</v>
      </c>
      <c r="N16" s="49" t="s">
        <v>65</v>
      </c>
      <c r="O16" s="49" t="s">
        <v>315</v>
      </c>
      <c r="P16" s="50">
        <v>3.4513888888888872E-2</v>
      </c>
      <c r="Q16" s="37"/>
      <c r="R16" s="49">
        <v>13</v>
      </c>
      <c r="S16" s="49" t="s">
        <v>37</v>
      </c>
      <c r="T16" s="50">
        <v>0.23258101851851851</v>
      </c>
    </row>
    <row r="17" spans="2:20" ht="15" customHeight="1" x14ac:dyDescent="0.2">
      <c r="B17" s="25">
        <v>17</v>
      </c>
      <c r="C17" s="26">
        <v>0.22969907407407408</v>
      </c>
      <c r="E17" s="27">
        <v>14</v>
      </c>
      <c r="F17" s="56" t="str">
        <f>'LEG A'!F17</f>
        <v>HINCKLEY LADIES</v>
      </c>
      <c r="G17" s="29" t="s">
        <v>316</v>
      </c>
      <c r="H17" s="48">
        <f>IF('LEG F'!I17&lt;'LEG F'!H2,'LEG F'!I17,'LEG F'!H2 )</f>
        <v>0.20461805555555562</v>
      </c>
      <c r="I17" s="58">
        <f>VLOOKUP(E4:E43,$B4:$C43,2,0)</f>
        <v>0.24619212962962966</v>
      </c>
      <c r="J17" s="48">
        <f t="shared" si="0"/>
        <v>4.1574074074074041E-2</v>
      </c>
      <c r="K17" s="48">
        <f>'LEG F'!K17+J17</f>
        <v>0.25947916666666671</v>
      </c>
      <c r="M17" s="49">
        <v>14</v>
      </c>
      <c r="N17" s="49" t="s">
        <v>69</v>
      </c>
      <c r="O17" s="49" t="s">
        <v>317</v>
      </c>
      <c r="P17" s="50">
        <v>3.5277777777777741E-2</v>
      </c>
      <c r="Q17" s="37"/>
      <c r="R17" s="49">
        <v>14</v>
      </c>
      <c r="S17" s="49" t="s">
        <v>29</v>
      </c>
      <c r="T17" s="50">
        <v>0.23329861111111111</v>
      </c>
    </row>
    <row r="18" spans="2:20" ht="15" customHeight="1" x14ac:dyDescent="0.2">
      <c r="B18" s="25">
        <v>22</v>
      </c>
      <c r="C18" s="26">
        <v>0.23026620370370371</v>
      </c>
      <c r="E18" s="27">
        <v>15</v>
      </c>
      <c r="F18" s="56" t="str">
        <f>'LEG A'!F18</f>
        <v>HINCKLEY MIXED</v>
      </c>
      <c r="G18" s="29" t="s">
        <v>318</v>
      </c>
      <c r="H18" s="48">
        <f>IF('LEG F'!I18&lt;'LEG F'!H2,'LEG F'!I18,'LEG F'!H2 )</f>
        <v>0.20975694444444445</v>
      </c>
      <c r="I18" s="58">
        <f>VLOOKUP(E4:E43,$B4:$C43,2,0)</f>
        <v>0.26093750000000004</v>
      </c>
      <c r="J18" s="48">
        <f t="shared" si="0"/>
        <v>5.118055555555559E-2</v>
      </c>
      <c r="K18" s="48">
        <f>'LEG F'!K18+J18</f>
        <v>0.27258101851851857</v>
      </c>
      <c r="M18" s="49">
        <v>15</v>
      </c>
      <c r="N18" s="49" t="s">
        <v>19</v>
      </c>
      <c r="O18" s="49" t="s">
        <v>302</v>
      </c>
      <c r="P18" s="50">
        <v>3.5451388888888907E-2</v>
      </c>
      <c r="Q18" s="37"/>
      <c r="R18" s="49">
        <v>15</v>
      </c>
      <c r="S18" s="49" t="s">
        <v>57</v>
      </c>
      <c r="T18" s="50">
        <v>0.23643518518518522</v>
      </c>
    </row>
    <row r="19" spans="2:20" ht="15" customHeight="1" x14ac:dyDescent="0.2">
      <c r="B19" s="25">
        <v>10</v>
      </c>
      <c r="C19" s="26">
        <v>0.2303240740740741</v>
      </c>
      <c r="E19" s="27">
        <v>16</v>
      </c>
      <c r="F19" s="56" t="str">
        <f>'LEG A'!F19</f>
        <v>WREAKE MENS A</v>
      </c>
      <c r="G19" s="29" t="s">
        <v>308</v>
      </c>
      <c r="H19" s="48">
        <f>IF('LEG F'!I19&lt;'LEG F'!H2,'LEG F'!I19,'LEG F'!H2 )</f>
        <v>0.17519675925925926</v>
      </c>
      <c r="I19" s="58">
        <f>VLOOKUP(E4:E43,$B4:$C43,2,0)</f>
        <v>0.2079050925925926</v>
      </c>
      <c r="J19" s="48">
        <f t="shared" si="0"/>
        <v>3.2708333333333339E-2</v>
      </c>
      <c r="K19" s="48">
        <f>'LEG F'!K19+J19</f>
        <v>0.2079050925925926</v>
      </c>
      <c r="M19" s="49">
        <v>16</v>
      </c>
      <c r="N19" s="49" t="s">
        <v>37</v>
      </c>
      <c r="O19" s="49" t="s">
        <v>311</v>
      </c>
      <c r="P19" s="50">
        <v>3.6886574074074058E-2</v>
      </c>
      <c r="Q19" s="37"/>
      <c r="R19" s="49">
        <v>16</v>
      </c>
      <c r="S19" s="49" t="s">
        <v>13</v>
      </c>
      <c r="T19" s="50">
        <v>0.24016203703703706</v>
      </c>
    </row>
    <row r="20" spans="2:20" ht="15" customHeight="1" x14ac:dyDescent="0.2">
      <c r="B20" s="25">
        <v>21</v>
      </c>
      <c r="C20" s="26">
        <v>0.2323611111111111</v>
      </c>
      <c r="E20" s="27">
        <v>17</v>
      </c>
      <c r="F20" s="56" t="str">
        <f>'LEG A'!F20</f>
        <v>WREAKE MENS B</v>
      </c>
      <c r="G20" s="29" t="s">
        <v>319</v>
      </c>
      <c r="H20" s="48">
        <f>IF('LEG F'!I20&lt;'LEG F'!H2,'LEG F'!I20,'LEG F'!H2 )</f>
        <v>0.19271990740740741</v>
      </c>
      <c r="I20" s="58">
        <f>VLOOKUP(E4:E43,$B4:$C43,2,0)</f>
        <v>0.22969907407407408</v>
      </c>
      <c r="J20" s="48">
        <f t="shared" si="0"/>
        <v>3.6979166666666674E-2</v>
      </c>
      <c r="K20" s="48">
        <f>'LEG F'!K20+J20</f>
        <v>0.23643518518518522</v>
      </c>
      <c r="M20" s="49">
        <v>17</v>
      </c>
      <c r="N20" s="49" t="s">
        <v>57</v>
      </c>
      <c r="O20" s="49" t="s">
        <v>319</v>
      </c>
      <c r="P20" s="50">
        <v>3.6979166666666674E-2</v>
      </c>
      <c r="Q20" s="37"/>
      <c r="R20" s="49">
        <v>17</v>
      </c>
      <c r="S20" s="49" t="s">
        <v>69</v>
      </c>
      <c r="T20" s="50">
        <v>0.24151620370370369</v>
      </c>
    </row>
    <row r="21" spans="2:20" ht="15" customHeight="1" x14ac:dyDescent="0.2">
      <c r="B21" s="25">
        <v>2</v>
      </c>
      <c r="C21" s="26">
        <v>0.23414351851851853</v>
      </c>
      <c r="E21" s="27">
        <v>18</v>
      </c>
      <c r="F21" s="56" t="str">
        <f>'LEG A'!F21</f>
        <v>WREAKE LADIES A</v>
      </c>
      <c r="G21" s="29" t="s">
        <v>320</v>
      </c>
      <c r="H21" s="48">
        <f>IF('LEG F'!I21&lt;'LEG F'!H2,'LEG F'!I21,'LEG F'!H2 )</f>
        <v>0.20039351851851853</v>
      </c>
      <c r="I21" s="58">
        <f>VLOOKUP(E4:E43,$B4:$C43,2,0)</f>
        <v>0.24576388888888889</v>
      </c>
      <c r="J21" s="48">
        <f t="shared" si="0"/>
        <v>4.5370370370370366E-2</v>
      </c>
      <c r="K21" s="48">
        <f>'LEG F'!K21+J21</f>
        <v>0.25966435185185188</v>
      </c>
      <c r="M21" s="49">
        <v>18</v>
      </c>
      <c r="N21" s="49" t="s">
        <v>21</v>
      </c>
      <c r="O21" s="49" t="s">
        <v>303</v>
      </c>
      <c r="P21" s="50">
        <v>3.7013888888888902E-2</v>
      </c>
      <c r="Q21" s="37"/>
      <c r="R21" s="49">
        <v>18</v>
      </c>
      <c r="S21" s="49" t="s">
        <v>65</v>
      </c>
      <c r="T21" s="50">
        <v>0.24180555555555552</v>
      </c>
    </row>
    <row r="22" spans="2:20" ht="15" customHeight="1" x14ac:dyDescent="0.2">
      <c r="B22" s="25">
        <v>20</v>
      </c>
      <c r="C22" s="26">
        <v>0.23523148148148146</v>
      </c>
      <c r="E22" s="27">
        <v>19</v>
      </c>
      <c r="F22" s="56" t="str">
        <f>'LEG A'!F22</f>
        <v>WREAKE LADIES B</v>
      </c>
      <c r="G22" s="29" t="s">
        <v>321</v>
      </c>
      <c r="H22" s="48">
        <f>IF('LEG F'!I22&lt;'LEG F'!H2,'LEG F'!I22,'LEG F'!H2 )</f>
        <v>0.2134490740740741</v>
      </c>
      <c r="I22" s="58">
        <f>VLOOKUP(E4:E43,$B4:$C43,2,0)</f>
        <v>0.26582175925925927</v>
      </c>
      <c r="J22" s="48">
        <f t="shared" si="0"/>
        <v>5.2372685185185175E-2</v>
      </c>
      <c r="K22" s="48">
        <f>'LEG F'!K22+J22</f>
        <v>0.30228009259259259</v>
      </c>
      <c r="M22" s="49">
        <v>19</v>
      </c>
      <c r="N22" s="49" t="s">
        <v>47</v>
      </c>
      <c r="O22" s="49" t="s">
        <v>322</v>
      </c>
      <c r="P22" s="50">
        <v>3.7986111111111082E-2</v>
      </c>
      <c r="Q22" s="37"/>
      <c r="R22" s="49">
        <v>19</v>
      </c>
      <c r="S22" s="49" t="s">
        <v>47</v>
      </c>
      <c r="T22" s="50">
        <v>0.24259259259259258</v>
      </c>
    </row>
    <row r="23" spans="2:20" ht="15" customHeight="1" x14ac:dyDescent="0.2">
      <c r="B23" s="25">
        <v>37</v>
      </c>
      <c r="C23" s="26">
        <v>0.23650462962962962</v>
      </c>
      <c r="E23" s="27">
        <v>20</v>
      </c>
      <c r="F23" s="56" t="str">
        <f>'LEG A'!F23</f>
        <v>LEICESTER TRI MEN</v>
      </c>
      <c r="G23" s="29" t="s">
        <v>315</v>
      </c>
      <c r="H23" s="48">
        <f>IF('LEG F'!I23&lt;'LEG F'!H2,'LEG F'!I23,'LEG F'!H2 )</f>
        <v>0.20071759259259259</v>
      </c>
      <c r="I23" s="58">
        <f>VLOOKUP(E4:E43,$B4:$C43,2,0)</f>
        <v>0.23523148148148146</v>
      </c>
      <c r="J23" s="48">
        <f t="shared" si="0"/>
        <v>3.4513888888888872E-2</v>
      </c>
      <c r="K23" s="48">
        <f>'LEG F'!K23+J23</f>
        <v>0.24180555555555558</v>
      </c>
      <c r="M23" s="49">
        <v>20</v>
      </c>
      <c r="N23" s="49" t="s">
        <v>77</v>
      </c>
      <c r="O23" s="49" t="s">
        <v>323</v>
      </c>
      <c r="P23" s="50">
        <v>3.8113425925925926E-2</v>
      </c>
      <c r="Q23" s="37"/>
      <c r="R23" s="49">
        <v>20</v>
      </c>
      <c r="S23" s="49" t="s">
        <v>21</v>
      </c>
      <c r="T23" s="50">
        <v>0.24300925925925929</v>
      </c>
    </row>
    <row r="24" spans="2:20" ht="15" customHeight="1" x14ac:dyDescent="0.2">
      <c r="B24" s="25">
        <v>28</v>
      </c>
      <c r="C24" s="26">
        <v>0.23925925925925925</v>
      </c>
      <c r="E24" s="27">
        <v>21</v>
      </c>
      <c r="F24" s="56" t="str">
        <f>'LEG A'!F24</f>
        <v>FLECKNEY &amp; KIB MIXED</v>
      </c>
      <c r="G24" s="29" t="s">
        <v>317</v>
      </c>
      <c r="H24" s="48">
        <f>IF('LEG F'!I24&lt;'LEG F'!H2,'LEG F'!I24,'LEG F'!H2 )</f>
        <v>0.19708333333333336</v>
      </c>
      <c r="I24" s="58">
        <f>VLOOKUP(E4:E43,$B4:$C43,2,0)</f>
        <v>0.2323611111111111</v>
      </c>
      <c r="J24" s="48">
        <f t="shared" si="0"/>
        <v>3.5277777777777741E-2</v>
      </c>
      <c r="K24" s="48">
        <f>'LEG F'!K24+J24</f>
        <v>0.24151620370370372</v>
      </c>
      <c r="M24" s="49">
        <v>21</v>
      </c>
      <c r="N24" s="49" t="s">
        <v>31</v>
      </c>
      <c r="O24" s="49" t="s">
        <v>324</v>
      </c>
      <c r="P24" s="50">
        <v>3.8402777777777786E-2</v>
      </c>
      <c r="Q24" s="37"/>
      <c r="R24" s="49">
        <v>21</v>
      </c>
      <c r="S24" s="49" t="s">
        <v>11</v>
      </c>
      <c r="T24" s="50">
        <v>0.2437037037037037</v>
      </c>
    </row>
    <row r="25" spans="2:20" ht="15" customHeight="1" x14ac:dyDescent="0.2">
      <c r="B25" s="25">
        <v>30</v>
      </c>
      <c r="C25" s="26">
        <v>0.2399537037037037</v>
      </c>
      <c r="E25" s="27">
        <v>22</v>
      </c>
      <c r="F25" s="56" t="str">
        <f>'LEG A'!F25</f>
        <v>STILTON STRIDERS MIXED</v>
      </c>
      <c r="G25" s="29" t="s">
        <v>324</v>
      </c>
      <c r="H25" s="48">
        <f>IF('LEG F'!I25&lt;'LEG F'!H2,'LEG F'!I25,'LEG F'!H2 )</f>
        <v>0.1918634259259259</v>
      </c>
      <c r="I25" s="58">
        <f>VLOOKUP(E4:E43,$B4:$C43,2,0)</f>
        <v>0.23026620370370371</v>
      </c>
      <c r="J25" s="48">
        <f t="shared" si="0"/>
        <v>3.8402777777777813E-2</v>
      </c>
      <c r="K25" s="48">
        <f>'LEG F'!K25+J25</f>
        <v>0.23026620370370371</v>
      </c>
      <c r="M25" s="49">
        <v>22</v>
      </c>
      <c r="N25" s="49" t="s">
        <v>43</v>
      </c>
      <c r="O25" s="49" t="s">
        <v>325</v>
      </c>
      <c r="P25" s="50">
        <v>3.8414351851851852E-2</v>
      </c>
      <c r="Q25" s="37"/>
      <c r="R25" s="49">
        <v>22</v>
      </c>
      <c r="S25" s="49" t="s">
        <v>19</v>
      </c>
      <c r="T25" s="50">
        <v>0.24423611111111118</v>
      </c>
    </row>
    <row r="26" spans="2:20" ht="15" customHeight="1" x14ac:dyDescent="0.2">
      <c r="B26" s="25">
        <v>24</v>
      </c>
      <c r="C26" s="26">
        <v>0.24016203703703706</v>
      </c>
      <c r="E26" s="27">
        <v>23</v>
      </c>
      <c r="F26" s="56" t="str">
        <f>'LEG A'!F26</f>
        <v>WIGSTON PHOENIX MIXED</v>
      </c>
      <c r="G26" s="29" t="s">
        <v>313</v>
      </c>
      <c r="H26" s="48">
        <f>IF('LEG F'!I26&lt;'LEG F'!H2,'LEG F'!I26,'LEG F'!H2 )</f>
        <v>0.18460648148148148</v>
      </c>
      <c r="I26" s="58">
        <f>VLOOKUP(E4:E43,$B4:$C43,2,0)</f>
        <v>0.21891203703703704</v>
      </c>
      <c r="J26" s="48">
        <f t="shared" si="0"/>
        <v>3.4305555555555561E-2</v>
      </c>
      <c r="K26" s="48">
        <f>'LEG F'!K26+J26</f>
        <v>0.22027777777777779</v>
      </c>
      <c r="M26" s="49">
        <v>23</v>
      </c>
      <c r="N26" s="49" t="s">
        <v>13</v>
      </c>
      <c r="O26" s="49" t="s">
        <v>326</v>
      </c>
      <c r="P26" s="50">
        <v>3.8888888888888917E-2</v>
      </c>
      <c r="Q26" s="37"/>
      <c r="R26" s="49">
        <v>23</v>
      </c>
      <c r="S26" s="49" t="s">
        <v>81</v>
      </c>
      <c r="T26" s="50">
        <v>0.25109953703703708</v>
      </c>
    </row>
    <row r="27" spans="2:20" ht="15" customHeight="1" x14ac:dyDescent="0.2">
      <c r="B27" s="25">
        <v>5</v>
      </c>
      <c r="C27" s="26">
        <v>0.24214120370370371</v>
      </c>
      <c r="E27" s="27">
        <v>24</v>
      </c>
      <c r="F27" s="56" t="str">
        <f>'LEG A'!F27</f>
        <v>BEAUMONT MIXED</v>
      </c>
      <c r="G27" s="29" t="s">
        <v>326</v>
      </c>
      <c r="H27" s="48">
        <f>IF('LEG F'!I27&lt;'LEG F'!H2,'LEG F'!I27,'LEG F'!H2 )</f>
        <v>0.20127314814814815</v>
      </c>
      <c r="I27" s="58">
        <f>VLOOKUP(E4:E43,$B4:$C43,2,0)</f>
        <v>0.24016203703703706</v>
      </c>
      <c r="J27" s="48">
        <f t="shared" si="0"/>
        <v>3.8888888888888917E-2</v>
      </c>
      <c r="K27" s="48">
        <f>'LEG F'!K27+J27</f>
        <v>0.24016203703703706</v>
      </c>
      <c r="M27" s="49">
        <v>24</v>
      </c>
      <c r="N27" s="49" t="s">
        <v>59</v>
      </c>
      <c r="O27" s="49" t="s">
        <v>327</v>
      </c>
      <c r="P27" s="50">
        <v>3.9699074074074053E-2</v>
      </c>
      <c r="Q27" s="37"/>
      <c r="R27" s="49">
        <v>24</v>
      </c>
      <c r="S27" s="49" t="s">
        <v>67</v>
      </c>
      <c r="T27" s="50">
        <v>0.25311342592592601</v>
      </c>
    </row>
    <row r="28" spans="2:20" ht="15" customHeight="1" x14ac:dyDescent="0.2">
      <c r="B28" s="25">
        <v>39</v>
      </c>
      <c r="C28" s="26">
        <v>0.24525462962962966</v>
      </c>
      <c r="E28" s="27">
        <v>25</v>
      </c>
      <c r="F28" s="56" t="str">
        <f>'LEG A'!F28</f>
        <v>BIRSTALL MEN</v>
      </c>
      <c r="G28" s="29" t="s">
        <v>325</v>
      </c>
      <c r="H28" s="48">
        <f>IF('LEG F'!I28&lt;'LEG F'!H2,'LEG F'!I28,'LEG F'!H2 )</f>
        <v>0.19074074074074077</v>
      </c>
      <c r="I28" s="58">
        <f>VLOOKUP(E4:E43,$B4:$C43,2,0)</f>
        <v>0.22915509259259256</v>
      </c>
      <c r="J28" s="48">
        <f t="shared" si="0"/>
        <v>3.8414351851851797E-2</v>
      </c>
      <c r="K28" s="48">
        <f>'LEG F'!K28+J28</f>
        <v>0.22915509259259256</v>
      </c>
      <c r="M28" s="49">
        <v>25</v>
      </c>
      <c r="N28" s="49" t="s">
        <v>11</v>
      </c>
      <c r="O28" s="49" t="s">
        <v>298</v>
      </c>
      <c r="P28" s="50">
        <v>4.0636574074074054E-2</v>
      </c>
      <c r="Q28" s="37"/>
      <c r="R28" s="49">
        <v>25</v>
      </c>
      <c r="S28" s="49" t="s">
        <v>45</v>
      </c>
      <c r="T28" s="50">
        <v>0.25800925925925922</v>
      </c>
    </row>
    <row r="29" spans="2:20" ht="15" customHeight="1" x14ac:dyDescent="0.2">
      <c r="B29" s="25">
        <v>18</v>
      </c>
      <c r="C29" s="26">
        <v>0.24576388888888889</v>
      </c>
      <c r="E29" s="27">
        <v>26</v>
      </c>
      <c r="F29" s="56" t="str">
        <f>'LEG A'!F29</f>
        <v>BIRSTALL LADIES</v>
      </c>
      <c r="G29" s="29" t="s">
        <v>323</v>
      </c>
      <c r="H29" s="48">
        <f>IF('LEG F'!I29&lt;'LEG F'!H2,'LEG F'!I29,'LEG F'!H2 )</f>
        <v>0.20825231481481482</v>
      </c>
      <c r="I29" s="58">
        <f>VLOOKUP(E4:E43,$B4:$C43,2,0)</f>
        <v>0.24636574074074075</v>
      </c>
      <c r="J29" s="48">
        <f t="shared" si="0"/>
        <v>3.8113425925925926E-2</v>
      </c>
      <c r="K29" s="48">
        <f>'LEG F'!K29+J29</f>
        <v>0.25915509259259262</v>
      </c>
      <c r="M29" s="49">
        <v>26</v>
      </c>
      <c r="N29" s="49" t="s">
        <v>49</v>
      </c>
      <c r="O29" s="49" t="s">
        <v>316</v>
      </c>
      <c r="P29" s="50">
        <v>4.1574074074074069E-2</v>
      </c>
      <c r="Q29" s="37"/>
      <c r="R29" s="49">
        <v>26</v>
      </c>
      <c r="S29" s="49" t="s">
        <v>77</v>
      </c>
      <c r="T29" s="50">
        <v>0.25915509259259267</v>
      </c>
    </row>
    <row r="30" spans="2:20" ht="15" customHeight="1" x14ac:dyDescent="0.2">
      <c r="B30" s="25">
        <v>14</v>
      </c>
      <c r="C30" s="26">
        <v>0.24619212962962966</v>
      </c>
      <c r="E30" s="27">
        <v>27</v>
      </c>
      <c r="F30" s="56" t="str">
        <f>'LEG A'!F30</f>
        <v>BARROW MENS A</v>
      </c>
      <c r="G30" s="29" t="s">
        <v>299</v>
      </c>
      <c r="H30" s="48">
        <f>IF('LEG F'!I30&lt;'LEG F'!H2,'LEG F'!I30,'LEG F'!H2 )</f>
        <v>0.17072916666666668</v>
      </c>
      <c r="I30" s="58">
        <f>VLOOKUP(E4:E43,$B4:$C43,2,0)</f>
        <v>0.20039351851851853</v>
      </c>
      <c r="J30" s="48">
        <f t="shared" si="0"/>
        <v>2.9664351851851845E-2</v>
      </c>
      <c r="K30" s="48">
        <f>'LEG F'!K30+J30</f>
        <v>0.20039351851851853</v>
      </c>
      <c r="M30" s="49">
        <v>27</v>
      </c>
      <c r="N30" s="49" t="s">
        <v>73</v>
      </c>
      <c r="O30" s="49" t="s">
        <v>328</v>
      </c>
      <c r="P30" s="50">
        <v>4.1643518518518496E-2</v>
      </c>
      <c r="Q30" s="37"/>
      <c r="R30" s="49">
        <v>27</v>
      </c>
      <c r="S30" s="49" t="s">
        <v>49</v>
      </c>
      <c r="T30" s="50">
        <v>0.25947916666666665</v>
      </c>
    </row>
    <row r="31" spans="2:20" ht="15" customHeight="1" x14ac:dyDescent="0.2">
      <c r="B31" s="25">
        <v>26</v>
      </c>
      <c r="C31" s="26">
        <v>0.24636574074074075</v>
      </c>
      <c r="E31" s="27">
        <v>28</v>
      </c>
      <c r="F31" s="56" t="str">
        <f>'LEG A'!F31</f>
        <v>BARROW MENS B</v>
      </c>
      <c r="G31" s="29" t="s">
        <v>329</v>
      </c>
      <c r="H31" s="48">
        <f>IF('LEG F'!I31&lt;'LEG F'!H2,'LEG F'!I31,'LEG F'!H2 )</f>
        <v>0.19606481481481486</v>
      </c>
      <c r="I31" s="58">
        <f>VLOOKUP(E4:E43,$B4:$C43,2,0)</f>
        <v>0.23925925925925925</v>
      </c>
      <c r="J31" s="48">
        <f t="shared" si="0"/>
        <v>4.3194444444444396E-2</v>
      </c>
      <c r="K31" s="48">
        <f>'LEG F'!K31+J31</f>
        <v>0.26195601851851852</v>
      </c>
      <c r="M31" s="49">
        <v>28</v>
      </c>
      <c r="N31" s="49" t="s">
        <v>83</v>
      </c>
      <c r="O31" s="49" t="s">
        <v>330</v>
      </c>
      <c r="P31" s="50">
        <v>4.2870370370370392E-2</v>
      </c>
      <c r="Q31" s="37"/>
      <c r="R31" s="49">
        <v>28</v>
      </c>
      <c r="S31" s="49" t="s">
        <v>61</v>
      </c>
      <c r="T31" s="50">
        <v>0.25966435185185188</v>
      </c>
    </row>
    <row r="32" spans="2:20" ht="15" customHeight="1" x14ac:dyDescent="0.2">
      <c r="B32" s="25">
        <v>12</v>
      </c>
      <c r="C32" s="26">
        <v>0.24734953703703705</v>
      </c>
      <c r="E32" s="27">
        <v>29</v>
      </c>
      <c r="F32" s="56" t="str">
        <f>'LEG A'!F32</f>
        <v>BARROW LADIES</v>
      </c>
      <c r="G32" s="29" t="s">
        <v>327</v>
      </c>
      <c r="H32" s="48">
        <f>IF('LEG F'!I32&lt;'LEG F'!H2,'LEG F'!I32,'LEG F'!H2 )</f>
        <v>0.21125000000000002</v>
      </c>
      <c r="I32" s="58">
        <f>VLOOKUP(E4:E43,$B4:$C43,2,0)</f>
        <v>0.25094907407407407</v>
      </c>
      <c r="J32" s="48">
        <f t="shared" si="0"/>
        <v>3.9699074074074053E-2</v>
      </c>
      <c r="K32" s="48">
        <f>'LEG F'!K32+J32</f>
        <v>0.2633449074074074</v>
      </c>
      <c r="M32" s="49">
        <v>29</v>
      </c>
      <c r="N32" s="49" t="s">
        <v>79</v>
      </c>
      <c r="O32" s="49" t="s">
        <v>329</v>
      </c>
      <c r="P32" s="50">
        <v>4.3194444444444417E-2</v>
      </c>
      <c r="R32" s="49">
        <v>29</v>
      </c>
      <c r="S32" s="49" t="s">
        <v>73</v>
      </c>
      <c r="T32" s="50">
        <v>0.26045138888888891</v>
      </c>
    </row>
    <row r="33" spans="2:20" ht="15" customHeight="1" x14ac:dyDescent="0.2">
      <c r="B33" s="25">
        <v>29</v>
      </c>
      <c r="C33" s="26">
        <v>0.25094907407407407</v>
      </c>
      <c r="E33" s="27">
        <v>30</v>
      </c>
      <c r="F33" s="56" t="str">
        <f>'LEG A'!F33</f>
        <v>OWLS MIXED A</v>
      </c>
      <c r="G33" s="29" t="s">
        <v>331</v>
      </c>
      <c r="H33" s="48">
        <f>IF('LEG F'!I33&lt;'LEG F'!H2,'LEG F'!I33,'LEG F'!H2 )</f>
        <v>0.1963425925925926</v>
      </c>
      <c r="I33" s="58">
        <f>VLOOKUP(E4:E43,$B4:$C43,2,0)</f>
        <v>0.2399537037037037</v>
      </c>
      <c r="J33" s="48">
        <f t="shared" si="0"/>
        <v>4.3611111111111101E-2</v>
      </c>
      <c r="K33" s="48">
        <f>'LEG F'!K33+J33</f>
        <v>0.25109953703703702</v>
      </c>
      <c r="M33" s="49">
        <v>30</v>
      </c>
      <c r="N33" s="49" t="s">
        <v>67</v>
      </c>
      <c r="O33" s="49" t="s">
        <v>332</v>
      </c>
      <c r="P33" s="50">
        <v>4.3217592592592585E-2</v>
      </c>
      <c r="R33" s="49">
        <v>30</v>
      </c>
      <c r="S33" s="49" t="s">
        <v>79</v>
      </c>
      <c r="T33" s="50">
        <v>0.26195601851851852</v>
      </c>
    </row>
    <row r="34" spans="2:20" ht="15" customHeight="1" x14ac:dyDescent="0.2">
      <c r="B34" s="25">
        <v>34</v>
      </c>
      <c r="C34" s="26">
        <v>0.25194444444444447</v>
      </c>
      <c r="E34" s="27">
        <v>31</v>
      </c>
      <c r="F34" s="56" t="str">
        <f>'LEG A'!F34</f>
        <v>OWLS MIXED B</v>
      </c>
      <c r="G34" s="29"/>
      <c r="H34" s="48" t="e">
        <f>IF('LEG F'!I34&lt;'LEG F'!H2,'LEG F'!I34,'LEG F'!H2 )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F'!K34+J34</f>
        <v>#N/A</v>
      </c>
      <c r="M34" s="49">
        <v>31</v>
      </c>
      <c r="N34" s="49" t="s">
        <v>81</v>
      </c>
      <c r="O34" s="49" t="s">
        <v>331</v>
      </c>
      <c r="P34" s="50">
        <v>4.3611111111111101E-2</v>
      </c>
      <c r="R34" s="49">
        <v>31</v>
      </c>
      <c r="S34" s="49" t="s">
        <v>59</v>
      </c>
      <c r="T34" s="50">
        <v>0.26334490740740735</v>
      </c>
    </row>
    <row r="35" spans="2:20" ht="15" customHeight="1" x14ac:dyDescent="0.2">
      <c r="B35" s="25">
        <v>33</v>
      </c>
      <c r="C35" s="26">
        <v>0.25224537037037043</v>
      </c>
      <c r="E35" s="27">
        <v>32</v>
      </c>
      <c r="F35" s="56" t="str">
        <f>'LEG A'!F35</f>
        <v>SHEPSHED MENS A</v>
      </c>
      <c r="G35" s="29" t="s">
        <v>310</v>
      </c>
      <c r="H35" s="48">
        <f>IF('LEG F'!I35&lt;'LEG F'!H2,'LEG F'!I35,'LEG F'!H2 )</f>
        <v>0.18596064814814817</v>
      </c>
      <c r="I35" s="58">
        <f>VLOOKUP(E4:E43,$B4:$C43,2,0)</f>
        <v>0.2196990740740741</v>
      </c>
      <c r="J35" s="48">
        <f t="shared" si="0"/>
        <v>3.3738425925925936E-2</v>
      </c>
      <c r="K35" s="48">
        <f>'LEG F'!K35+J35</f>
        <v>0.2267476851851852</v>
      </c>
      <c r="M35" s="49">
        <v>32</v>
      </c>
      <c r="N35" s="49" t="s">
        <v>61</v>
      </c>
      <c r="O35" s="49" t="s">
        <v>320</v>
      </c>
      <c r="P35" s="50">
        <v>4.5370370370370366E-2</v>
      </c>
      <c r="R35" s="49">
        <v>32</v>
      </c>
      <c r="S35" s="49" t="s">
        <v>53</v>
      </c>
      <c r="T35" s="50">
        <v>0.27258101851851851</v>
      </c>
    </row>
    <row r="36" spans="2:20" ht="15" customHeight="1" x14ac:dyDescent="0.2">
      <c r="B36" s="25">
        <v>36</v>
      </c>
      <c r="C36" s="26">
        <v>0.2528009259259259</v>
      </c>
      <c r="E36" s="27">
        <v>33</v>
      </c>
      <c r="F36" s="56" t="str">
        <f>'LEG A'!F36</f>
        <v>SHEPSHED MENS B</v>
      </c>
      <c r="G36" s="29" t="s">
        <v>332</v>
      </c>
      <c r="H36" s="48">
        <f>IF('LEG F'!I36&lt;'LEG F'!H2,'LEG F'!I36,'LEG F'!H2 )</f>
        <v>0.20902777777777778</v>
      </c>
      <c r="I36" s="58">
        <f>VLOOKUP(E4:E43,$B4:$C43,2,0)</f>
        <v>0.25224537037037043</v>
      </c>
      <c r="J36" s="48">
        <f t="shared" si="0"/>
        <v>4.3217592592592641E-2</v>
      </c>
      <c r="K36" s="48">
        <f>'LEG F'!K36+J36</f>
        <v>0.25311342592592601</v>
      </c>
      <c r="M36" s="49">
        <v>33</v>
      </c>
      <c r="N36" s="49" t="s">
        <v>71</v>
      </c>
      <c r="O36" s="49" t="s">
        <v>333</v>
      </c>
      <c r="P36" s="50">
        <v>4.6782407407407391E-2</v>
      </c>
      <c r="R36" s="49">
        <v>33</v>
      </c>
      <c r="S36" s="49" t="s">
        <v>35</v>
      </c>
      <c r="T36" s="50">
        <v>0.27501157407407412</v>
      </c>
    </row>
    <row r="37" spans="2:20" ht="15" customHeight="1" x14ac:dyDescent="0.2">
      <c r="B37" s="25">
        <v>15</v>
      </c>
      <c r="C37" s="26">
        <v>0.26093750000000004</v>
      </c>
      <c r="E37" s="49">
        <v>34</v>
      </c>
      <c r="F37" s="56" t="str">
        <f>'LEG A'!F37</f>
        <v>SHEPSHED LADIES</v>
      </c>
      <c r="G37" s="29" t="s">
        <v>330</v>
      </c>
      <c r="H37" s="48">
        <f>IF('LEG F'!I37&lt;'LEG F'!H2,'LEG F'!I37,'LEG F'!H2 )</f>
        <v>0.20907407407407411</v>
      </c>
      <c r="I37" s="58">
        <f>VLOOKUP(E4:E43,$B4:$C43,2,0)</f>
        <v>0.25194444444444447</v>
      </c>
      <c r="J37" s="48">
        <f t="shared" si="0"/>
        <v>4.2870370370370364E-2</v>
      </c>
      <c r="K37" s="48">
        <f>'LEG F'!K37+J37</f>
        <v>0.28199074074074082</v>
      </c>
      <c r="M37" s="49">
        <v>34</v>
      </c>
      <c r="N37" s="49" t="s">
        <v>85</v>
      </c>
      <c r="O37" s="49" t="s">
        <v>334</v>
      </c>
      <c r="P37" s="50">
        <v>4.731481481481481E-2</v>
      </c>
      <c r="R37" s="49">
        <v>34</v>
      </c>
      <c r="S37" s="49" t="s">
        <v>41</v>
      </c>
      <c r="T37" s="50">
        <v>0.27900462962962969</v>
      </c>
    </row>
    <row r="38" spans="2:20" ht="15" customHeight="1" x14ac:dyDescent="0.2">
      <c r="B38" s="25">
        <v>38</v>
      </c>
      <c r="C38" s="26">
        <v>0.26442129629629629</v>
      </c>
      <c r="E38" s="49">
        <v>35</v>
      </c>
      <c r="F38" s="56" t="str">
        <f>'LEG A'!F38</f>
        <v>HARBOROUGH MEN</v>
      </c>
      <c r="G38" s="29" t="s">
        <v>305</v>
      </c>
      <c r="H38" s="48">
        <f>IF('LEG F'!I38&lt;'LEG F'!H2,'LEG F'!I38,'LEG F'!H2 )</f>
        <v>0.17998842592592593</v>
      </c>
      <c r="I38" s="58">
        <f>VLOOKUP(E4:E43,$B4:$C43,2,0)</f>
        <v>0.21020833333333333</v>
      </c>
      <c r="J38" s="48">
        <f t="shared" si="0"/>
        <v>3.0219907407407404E-2</v>
      </c>
      <c r="K38" s="48">
        <f>'LEG F'!K38+J38</f>
        <v>0.2104050925925926</v>
      </c>
      <c r="M38" s="49">
        <v>35</v>
      </c>
      <c r="N38" s="49" t="s">
        <v>41</v>
      </c>
      <c r="O38" s="49" t="s">
        <v>312</v>
      </c>
      <c r="P38" s="50">
        <v>4.9826388888888878E-2</v>
      </c>
      <c r="R38" s="49">
        <v>35</v>
      </c>
      <c r="S38" s="49" t="s">
        <v>83</v>
      </c>
      <c r="T38" s="50">
        <v>0.28199074074074082</v>
      </c>
    </row>
    <row r="39" spans="2:20" ht="15" customHeight="1" x14ac:dyDescent="0.2">
      <c r="B39" s="25">
        <v>9</v>
      </c>
      <c r="C39" s="26">
        <v>0.26512731481481489</v>
      </c>
      <c r="E39" s="49">
        <v>36</v>
      </c>
      <c r="F39" s="56" t="str">
        <f>'LEG A'!F39</f>
        <v>HARBOROUGH MIXED</v>
      </c>
      <c r="G39" s="29" t="s">
        <v>328</v>
      </c>
      <c r="H39" s="48">
        <f>IF('LEG F'!I39&lt;'LEG F'!H2,'LEG F'!I39,'LEG F'!H2 )</f>
        <v>0.2111574074074074</v>
      </c>
      <c r="I39" s="58">
        <f>VLOOKUP(E4:E43,$B4:$C43,2,0)</f>
        <v>0.2528009259259259</v>
      </c>
      <c r="J39" s="48">
        <f t="shared" si="0"/>
        <v>4.1643518518518496E-2</v>
      </c>
      <c r="K39" s="48">
        <f>'LEG F'!K39+J39</f>
        <v>0.26045138888888886</v>
      </c>
      <c r="M39" s="49">
        <v>36</v>
      </c>
      <c r="N39" s="49" t="s">
        <v>53</v>
      </c>
      <c r="O39" s="49" t="s">
        <v>318</v>
      </c>
      <c r="P39" s="50">
        <v>5.1180555555555535E-2</v>
      </c>
      <c r="R39" s="49">
        <v>36</v>
      </c>
      <c r="S39" s="49" t="s">
        <v>85</v>
      </c>
      <c r="T39" s="50">
        <v>0.28885416666666663</v>
      </c>
    </row>
    <row r="40" spans="2:20" ht="15" customHeight="1" x14ac:dyDescent="0.2">
      <c r="B40" s="25">
        <v>19</v>
      </c>
      <c r="C40" s="26">
        <v>0.26582175925925927</v>
      </c>
      <c r="E40" s="49">
        <v>37</v>
      </c>
      <c r="F40" s="56" t="str">
        <f>'LEG A'!F40</f>
        <v>DESFORD MEN</v>
      </c>
      <c r="G40" s="29" t="s">
        <v>322</v>
      </c>
      <c r="H40" s="48">
        <f>IF('LEG F'!I40&lt;'LEG F'!H2,'LEG F'!I40,'LEG F'!H2 )</f>
        <v>0.19851851851851854</v>
      </c>
      <c r="I40" s="58">
        <f>VLOOKUP(E4:E43,$B4:$C43,2,0)</f>
        <v>0.23650462962962962</v>
      </c>
      <c r="J40" s="48">
        <f t="shared" si="0"/>
        <v>3.7986111111111082E-2</v>
      </c>
      <c r="K40" s="48">
        <f>'LEG F'!K40+J40</f>
        <v>0.24259259259259258</v>
      </c>
      <c r="M40" s="49">
        <v>37</v>
      </c>
      <c r="N40" s="49" t="s">
        <v>63</v>
      </c>
      <c r="O40" s="49" t="s">
        <v>321</v>
      </c>
      <c r="P40" s="50">
        <v>5.2372685185185203E-2</v>
      </c>
      <c r="R40" s="49">
        <v>37</v>
      </c>
      <c r="S40" s="49" t="s">
        <v>71</v>
      </c>
      <c r="T40" s="50">
        <v>0.29340277777777779</v>
      </c>
    </row>
    <row r="41" spans="2:20" ht="15" customHeight="1" x14ac:dyDescent="0.2">
      <c r="B41" s="25">
        <v>11</v>
      </c>
      <c r="C41" s="26">
        <v>0.27239583333333334</v>
      </c>
      <c r="E41" s="49">
        <v>38</v>
      </c>
      <c r="F41" s="56" t="str">
        <f>'LEG A'!F41</f>
        <v>DESFORD LADIES</v>
      </c>
      <c r="G41" s="29" t="s">
        <v>334</v>
      </c>
      <c r="H41" s="48">
        <f>IF('LEG F'!I41&lt;'LEG F'!H2,'LEG F'!I41,'LEG F'!H2 )</f>
        <v>0.21710648148148148</v>
      </c>
      <c r="I41" s="58">
        <f>VLOOKUP(E4:E43,$B4:$C43,2,0)</f>
        <v>0.26442129629629629</v>
      </c>
      <c r="J41" s="48">
        <f t="shared" si="0"/>
        <v>4.731481481481481E-2</v>
      </c>
      <c r="K41" s="48">
        <f>'LEG F'!K41+J41</f>
        <v>0.28885416666666669</v>
      </c>
      <c r="M41" s="49">
        <v>38</v>
      </c>
      <c r="N41" s="49" t="s">
        <v>35</v>
      </c>
      <c r="O41" s="49" t="s">
        <v>309</v>
      </c>
      <c r="P41" s="50">
        <v>5.2488425925925924E-2</v>
      </c>
      <c r="R41" s="49">
        <v>38</v>
      </c>
      <c r="S41" s="49" t="s">
        <v>63</v>
      </c>
      <c r="T41" s="50">
        <v>0.30228009259259259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333</v>
      </c>
      <c r="H42" s="48">
        <f>IF('LEG F'!I42&lt;'LEG F'!H2,'LEG F'!I42,'LEG F'!H2 )</f>
        <v>0.19847222222222224</v>
      </c>
      <c r="I42" s="58">
        <f>VLOOKUP(E4:E43,$B4:$C43,2,0)</f>
        <v>0.24525462962962966</v>
      </c>
      <c r="J42" s="48">
        <f t="shared" si="0"/>
        <v>4.6782407407407411E-2</v>
      </c>
      <c r="K42" s="48">
        <f>'LEG F'!K42+J42</f>
        <v>0.29340277777777779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F'!I43&lt;'LEG F'!H2,'LEG F'!I43,'LEG F'!H2 )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F'!K43+J43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86597222222222225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M1" zoomScale="65" zoomScaleNormal="65" workbookViewId="0">
      <selection activeCell="S58" sqref="S58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27.5703125" style="38" customWidth="1"/>
    <col min="16" max="16" width="13.140625" style="38" customWidth="1"/>
    <col min="17" max="17" width="2.285156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335</v>
      </c>
      <c r="F1" s="51"/>
      <c r="H1" s="57"/>
      <c r="I1" s="52"/>
      <c r="M1" s="39"/>
      <c r="N1" s="39"/>
      <c r="O1" s="39"/>
      <c r="P1" s="7"/>
      <c r="Q1" s="40"/>
    </row>
    <row r="2" spans="2:20" s="16" customFormat="1" ht="15.75" customHeight="1" x14ac:dyDescent="0.25">
      <c r="B2" s="74" t="s">
        <v>336</v>
      </c>
      <c r="C2" s="74"/>
      <c r="E2" s="76" t="s">
        <v>89</v>
      </c>
      <c r="F2" s="76"/>
      <c r="G2" s="76"/>
      <c r="H2" s="36" t="s">
        <v>90</v>
      </c>
      <c r="I2" s="59"/>
      <c r="J2" s="60"/>
      <c r="K2" s="60"/>
      <c r="M2" s="39" t="s">
        <v>335</v>
      </c>
      <c r="N2" s="39"/>
      <c r="O2" s="39"/>
      <c r="P2" s="61"/>
      <c r="Q2" s="62"/>
      <c r="R2" s="53" t="s">
        <v>335</v>
      </c>
      <c r="S2" s="53"/>
      <c r="T2" s="53"/>
    </row>
    <row r="3" spans="2:20" ht="15.75" customHeight="1" x14ac:dyDescent="0.25">
      <c r="B3" s="17" t="s">
        <v>2</v>
      </c>
      <c r="C3" s="18" t="s">
        <v>3</v>
      </c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0.2167361111111111</v>
      </c>
      <c r="E4" s="27">
        <v>1</v>
      </c>
      <c r="F4" s="56" t="str">
        <f>'LEG A'!F4</f>
        <v>CORITANIANS MEN</v>
      </c>
      <c r="G4" s="29" t="s">
        <v>337</v>
      </c>
      <c r="H4" s="48">
        <f>IF('LEG G'!I4&lt;'LEG G'!H2,'LEG G'!I4,'LEG G'!H2)</f>
        <v>0.1889467592592593</v>
      </c>
      <c r="I4" s="58">
        <f>VLOOKUP(E4:E43,$B4:$C43,2,0)</f>
        <v>0.2167361111111111</v>
      </c>
      <c r="J4" s="48">
        <f>I4-H4</f>
        <v>2.7789351851851801E-2</v>
      </c>
      <c r="K4" s="48">
        <f>'LEG G'!K4+J4</f>
        <v>0.2167361111111111</v>
      </c>
      <c r="M4" s="49">
        <v>1</v>
      </c>
      <c r="N4" s="49" t="s">
        <v>23</v>
      </c>
      <c r="O4" s="49" t="s">
        <v>338</v>
      </c>
      <c r="P4" s="50">
        <v>2.6817129629629621E-2</v>
      </c>
      <c r="Q4" s="37"/>
      <c r="R4" s="49">
        <v>1</v>
      </c>
      <c r="S4" s="49" t="s">
        <v>9</v>
      </c>
      <c r="T4" s="50">
        <v>0.2167361111111111</v>
      </c>
    </row>
    <row r="5" spans="2:20" ht="15" customHeight="1" x14ac:dyDescent="0.2">
      <c r="B5" s="25">
        <v>27</v>
      </c>
      <c r="C5" s="26">
        <v>0.22721064814814815</v>
      </c>
      <c r="E5" s="27">
        <v>2</v>
      </c>
      <c r="F5" s="56" t="str">
        <f>'LEG A'!F5</f>
        <v>HUNCOTE LADIES</v>
      </c>
      <c r="G5" s="29" t="s">
        <v>339</v>
      </c>
      <c r="H5" s="48">
        <f>IF('LEG G'!I5&lt;'LEG G'!H2, 'LEG G'!I5,'LEG G'!H2 )</f>
        <v>0.20833333333333334</v>
      </c>
      <c r="I5" s="58">
        <f>VLOOKUP(E4:E43,$B4:$C43,2,0)</f>
        <v>0.25038194444444445</v>
      </c>
      <c r="J5" s="48">
        <f t="shared" ref="J5:J43" si="0">I5-H5</f>
        <v>4.2048611111111106E-2</v>
      </c>
      <c r="K5" s="48">
        <f>'LEG G'!K5+J5</f>
        <v>0.28575231481481489</v>
      </c>
      <c r="M5" s="49">
        <v>2</v>
      </c>
      <c r="N5" s="49" t="s">
        <v>13</v>
      </c>
      <c r="O5" s="49" t="s">
        <v>340</v>
      </c>
      <c r="P5" s="50">
        <v>2.7569444444444452E-2</v>
      </c>
      <c r="Q5" s="37"/>
      <c r="R5" s="49">
        <v>2</v>
      </c>
      <c r="S5" s="49" t="s">
        <v>23</v>
      </c>
      <c r="T5" s="50">
        <v>0.22721064814814815</v>
      </c>
    </row>
    <row r="6" spans="2:20" ht="15" customHeight="1" x14ac:dyDescent="0.2">
      <c r="B6" s="25">
        <v>13</v>
      </c>
      <c r="C6" s="26">
        <v>0.2286111111111111</v>
      </c>
      <c r="E6" s="27">
        <v>3</v>
      </c>
      <c r="F6" s="56" t="str">
        <f>'LEG A'!F6</f>
        <v>CHARNWOOD MIXED</v>
      </c>
      <c r="G6" s="29" t="s">
        <v>341</v>
      </c>
      <c r="H6" s="48">
        <f>IF('LEG G'!I6&lt;'LEG G'!H2, 'LEG G'!I6,'LEG G'!H2 )</f>
        <v>0.20833333333333334</v>
      </c>
      <c r="I6" s="58">
        <f>VLOOKUP(E4:E43,$B4:$C43,2,0)</f>
        <v>0.23723379629629629</v>
      </c>
      <c r="J6" s="48">
        <f t="shared" si="0"/>
        <v>2.8900462962962947E-2</v>
      </c>
      <c r="K6" s="48">
        <f>'LEG G'!K6+J6</f>
        <v>0.24096064814814816</v>
      </c>
      <c r="M6" s="49">
        <v>3</v>
      </c>
      <c r="N6" s="49" t="s">
        <v>9</v>
      </c>
      <c r="O6" s="49" t="s">
        <v>337</v>
      </c>
      <c r="P6" s="50">
        <v>2.7789351851851829E-2</v>
      </c>
      <c r="Q6" s="37"/>
      <c r="R6" s="49">
        <v>3</v>
      </c>
      <c r="S6" s="49" t="s">
        <v>27</v>
      </c>
      <c r="T6" s="50">
        <v>0.2286111111111111</v>
      </c>
    </row>
    <row r="7" spans="2:20" ht="15" customHeight="1" x14ac:dyDescent="0.2">
      <c r="B7" s="25">
        <v>6</v>
      </c>
      <c r="C7" s="26">
        <v>0.23166666666666669</v>
      </c>
      <c r="E7" s="27">
        <v>4</v>
      </c>
      <c r="F7" s="56" t="str">
        <f>'LEG A'!F7</f>
        <v>ROADHOGGS MEN</v>
      </c>
      <c r="G7" s="29" t="s">
        <v>342</v>
      </c>
      <c r="H7" s="48">
        <f>IF('LEG G'!I7&lt;'LEG G'!H2, 'LEG G'!I7,'LEG G'!H2 )</f>
        <v>0.20833333333333334</v>
      </c>
      <c r="I7" s="58">
        <f>VLOOKUP(E4:E43,$B4:$C43,2,0)</f>
        <v>0.23734953703703701</v>
      </c>
      <c r="J7" s="48">
        <f t="shared" si="0"/>
        <v>2.9016203703703669E-2</v>
      </c>
      <c r="K7" s="48">
        <f>'LEG G'!K7+J7</f>
        <v>0.27325231481481488</v>
      </c>
      <c r="M7" s="49">
        <v>4</v>
      </c>
      <c r="N7" s="49" t="s">
        <v>15</v>
      </c>
      <c r="O7" s="49" t="s">
        <v>341</v>
      </c>
      <c r="P7" s="50">
        <v>2.8900462962962951E-2</v>
      </c>
      <c r="Q7" s="37"/>
      <c r="R7" s="49">
        <v>4</v>
      </c>
      <c r="S7" s="49" t="s">
        <v>25</v>
      </c>
      <c r="T7" s="50">
        <v>0.23166666666666669</v>
      </c>
    </row>
    <row r="8" spans="2:20" ht="15" customHeight="1" x14ac:dyDescent="0.2">
      <c r="B8" s="25">
        <v>24</v>
      </c>
      <c r="C8" s="26">
        <v>0.23590277777777777</v>
      </c>
      <c r="E8" s="27">
        <v>5</v>
      </c>
      <c r="F8" s="56" t="str">
        <f>'LEG A'!F8</f>
        <v>L'BORO UNI MIXED</v>
      </c>
      <c r="G8" s="29" t="s">
        <v>343</v>
      </c>
      <c r="H8" s="48">
        <f>IF('LEG G'!I8&lt;'LEG G'!H2, 'LEG G'!I8,'LEG G'!H2 )</f>
        <v>0.20833333333333334</v>
      </c>
      <c r="I8" s="58">
        <f>VLOOKUP(E4:E43,$B4:$C43,2,0)</f>
        <v>0.24464120370370371</v>
      </c>
      <c r="J8" s="48">
        <f t="shared" si="0"/>
        <v>3.6307870370370365E-2</v>
      </c>
      <c r="K8" s="48">
        <f>'LEG G'!K8+J8</f>
        <v>0.27931712962962962</v>
      </c>
      <c r="M8" s="49">
        <v>5</v>
      </c>
      <c r="N8" s="49" t="s">
        <v>19</v>
      </c>
      <c r="O8" s="49" t="s">
        <v>342</v>
      </c>
      <c r="P8" s="50">
        <v>2.9016203703703669E-2</v>
      </c>
      <c r="Q8" s="37"/>
      <c r="R8" s="49">
        <v>5</v>
      </c>
      <c r="S8" s="49" t="s">
        <v>17</v>
      </c>
      <c r="T8" s="50">
        <v>0.23679398148148151</v>
      </c>
    </row>
    <row r="9" spans="2:20" ht="15" customHeight="1" x14ac:dyDescent="0.2">
      <c r="B9" s="25">
        <v>8</v>
      </c>
      <c r="C9" s="26">
        <v>0.23679398148148151</v>
      </c>
      <c r="E9" s="27">
        <v>6</v>
      </c>
      <c r="F9" s="56" t="str">
        <f>'LEG A'!F9</f>
        <v>HUNCOTE MENS A</v>
      </c>
      <c r="G9" s="29" t="s">
        <v>344</v>
      </c>
      <c r="H9" s="48">
        <f>IF('LEG G'!I9&lt;'LEG G'!H2, 'LEG G'!I9,'LEG G'!H2 )</f>
        <v>0.2017939814814815</v>
      </c>
      <c r="I9" s="58">
        <f>VLOOKUP(E4:E43,$B4:$C43,2,0)</f>
        <v>0.23166666666666669</v>
      </c>
      <c r="J9" s="48">
        <f t="shared" si="0"/>
        <v>2.9872685185185183E-2</v>
      </c>
      <c r="K9" s="48">
        <f>'LEG G'!K9+J9</f>
        <v>0.23166666666666669</v>
      </c>
      <c r="M9" s="49">
        <v>6</v>
      </c>
      <c r="N9" s="49" t="s">
        <v>25</v>
      </c>
      <c r="O9" s="49" t="s">
        <v>344</v>
      </c>
      <c r="P9" s="50">
        <v>2.9872685185185183E-2</v>
      </c>
      <c r="Q9" s="37"/>
      <c r="R9" s="49">
        <v>6</v>
      </c>
      <c r="S9" s="49" t="s">
        <v>33</v>
      </c>
      <c r="T9" s="50">
        <v>0.23846064814814819</v>
      </c>
    </row>
    <row r="10" spans="2:20" ht="15" customHeight="1" x14ac:dyDescent="0.2">
      <c r="B10" s="25">
        <v>3</v>
      </c>
      <c r="C10" s="26">
        <v>0.23723379629629629</v>
      </c>
      <c r="E10" s="27">
        <v>7</v>
      </c>
      <c r="F10" s="56" t="str">
        <f>'LEG A'!F10</f>
        <v>HUNCOTE MENS B</v>
      </c>
      <c r="G10" s="29" t="s">
        <v>345</v>
      </c>
      <c r="H10" s="48">
        <f>IF('LEG G'!I10&lt;'LEG G'!H2, 'LEG G'!I10,'LEG G'!H2 )</f>
        <v>0.20833333333333334</v>
      </c>
      <c r="I10" s="58">
        <f>VLOOKUP(E4:E43,$B4:$C43,2,0)</f>
        <v>0.24378472222222225</v>
      </c>
      <c r="J10" s="48">
        <f t="shared" si="0"/>
        <v>3.5451388888888907E-2</v>
      </c>
      <c r="K10" s="48">
        <f>'LEG G'!K10+J10</f>
        <v>0.26875000000000004</v>
      </c>
      <c r="M10" s="49">
        <v>7</v>
      </c>
      <c r="N10" s="49" t="s">
        <v>27</v>
      </c>
      <c r="O10" s="49" t="s">
        <v>346</v>
      </c>
      <c r="P10" s="50">
        <v>3.0532407407407397E-2</v>
      </c>
      <c r="Q10" s="37"/>
      <c r="R10" s="49">
        <v>7</v>
      </c>
      <c r="S10" s="49" t="s">
        <v>15</v>
      </c>
      <c r="T10" s="50">
        <v>0.24096064814814813</v>
      </c>
    </row>
    <row r="11" spans="2:20" ht="15" customHeight="1" x14ac:dyDescent="0.2">
      <c r="B11" s="25">
        <v>4</v>
      </c>
      <c r="C11" s="26">
        <v>0.23734953703703701</v>
      </c>
      <c r="E11" s="27">
        <v>8</v>
      </c>
      <c r="F11" s="56" t="str">
        <f>'LEG A'!F11</f>
        <v>LEIC TRI MIXED A</v>
      </c>
      <c r="G11" s="29" t="s">
        <v>347</v>
      </c>
      <c r="H11" s="48">
        <f>IF('LEG G'!I11&lt;'LEG G'!H2, 'LEG G'!I11,'LEG G'!H2 )</f>
        <v>0.20293981481481482</v>
      </c>
      <c r="I11" s="58">
        <f>VLOOKUP(E4:E43,$B4:$C43,2,0)</f>
        <v>0.23679398148148151</v>
      </c>
      <c r="J11" s="48">
        <f t="shared" si="0"/>
        <v>3.3854166666666685E-2</v>
      </c>
      <c r="K11" s="48">
        <f>'LEG G'!K11+J11</f>
        <v>0.23679398148148151</v>
      </c>
      <c r="M11" s="49">
        <v>8</v>
      </c>
      <c r="N11" s="49" t="s">
        <v>33</v>
      </c>
      <c r="O11" s="49" t="s">
        <v>348</v>
      </c>
      <c r="P11" s="50">
        <v>3.0555555555555558E-2</v>
      </c>
      <c r="Q11" s="37"/>
      <c r="R11" s="49">
        <v>8</v>
      </c>
      <c r="S11" s="49" t="s">
        <v>51</v>
      </c>
      <c r="T11" s="50">
        <v>0.24180555555555558</v>
      </c>
    </row>
    <row r="12" spans="2:20" ht="15" customHeight="1" x14ac:dyDescent="0.2">
      <c r="B12" s="25">
        <v>16</v>
      </c>
      <c r="C12" s="26">
        <v>0.23846064814814819</v>
      </c>
      <c r="E12" s="27">
        <v>9</v>
      </c>
      <c r="F12" s="56" t="str">
        <f>'LEG A'!F12</f>
        <v>LEIC TRI MIXED B</v>
      </c>
      <c r="G12" s="29" t="s">
        <v>349</v>
      </c>
      <c r="H12" s="48">
        <f>IF('LEG G'!I12&lt;'LEG G'!H2,'LEG G'!I12,'LEG G'!H2 )</f>
        <v>0.20833333333333334</v>
      </c>
      <c r="I12" s="58">
        <f>VLOOKUP(E4:E43,$B4:$C43,2,0)</f>
        <v>0.23951388888888889</v>
      </c>
      <c r="J12" s="48">
        <f t="shared" si="0"/>
        <v>3.1180555555555545E-2</v>
      </c>
      <c r="K12" s="48">
        <f>'LEG G'!K12+J12</f>
        <v>0.30619212962962966</v>
      </c>
      <c r="M12" s="49">
        <v>9</v>
      </c>
      <c r="N12" s="49" t="s">
        <v>35</v>
      </c>
      <c r="O12" s="49" t="s">
        <v>349</v>
      </c>
      <c r="P12" s="50">
        <v>3.1180555555555545E-2</v>
      </c>
      <c r="Q12" s="37"/>
      <c r="R12" s="49">
        <v>9</v>
      </c>
      <c r="S12" s="49" t="s">
        <v>55</v>
      </c>
      <c r="T12" s="50">
        <v>0.26079861111111108</v>
      </c>
    </row>
    <row r="13" spans="2:20" ht="15" customHeight="1" x14ac:dyDescent="0.2">
      <c r="B13" s="25">
        <v>9</v>
      </c>
      <c r="C13" s="26">
        <v>0.23951388888888889</v>
      </c>
      <c r="E13" s="27">
        <v>10</v>
      </c>
      <c r="F13" s="56" t="str">
        <f>'LEG A'!F13</f>
        <v>WEST END MIXED A</v>
      </c>
      <c r="G13" s="29" t="s">
        <v>350</v>
      </c>
      <c r="H13" s="48">
        <f>IF('LEG G'!I13&lt;'LEG G'!H2,'LEG G'!I13,'LEG G'!H2 )</f>
        <v>0.20833333333333334</v>
      </c>
      <c r="I13" s="58">
        <f>VLOOKUP(E4:E43,$B4:$C43,2,0)</f>
        <v>0.23968750000000003</v>
      </c>
      <c r="J13" s="48">
        <f t="shared" si="0"/>
        <v>3.1354166666666683E-2</v>
      </c>
      <c r="K13" s="48">
        <f>'LEG G'!K13+J13</f>
        <v>0.26393518518518522</v>
      </c>
      <c r="M13" s="49">
        <v>10</v>
      </c>
      <c r="N13" s="49" t="s">
        <v>37</v>
      </c>
      <c r="O13" s="49" t="s">
        <v>350</v>
      </c>
      <c r="P13" s="50">
        <v>3.1354166666666627E-2</v>
      </c>
      <c r="Q13" s="37"/>
      <c r="R13" s="49">
        <v>10</v>
      </c>
      <c r="S13" s="49" t="s">
        <v>39</v>
      </c>
      <c r="T13" s="50">
        <v>0.2614467592592592</v>
      </c>
    </row>
    <row r="14" spans="2:20" ht="15" customHeight="1" x14ac:dyDescent="0.2">
      <c r="B14" s="25">
        <v>10</v>
      </c>
      <c r="C14" s="26">
        <v>0.23968750000000003</v>
      </c>
      <c r="E14" s="27">
        <v>11</v>
      </c>
      <c r="F14" s="56" t="str">
        <f>'LEG A'!F14</f>
        <v>WEST END MIXED B</v>
      </c>
      <c r="G14" s="29" t="s">
        <v>351</v>
      </c>
      <c r="H14" s="48">
        <f>IF('LEG G'!I14&lt;'LEG G'!H2,'LEG G'!I14,'LEG G'!H2 )</f>
        <v>0.20833333333333334</v>
      </c>
      <c r="I14" s="58">
        <f>VLOOKUP(E4:E43,$B4:$C43,2,0)</f>
        <v>0.25142361111111111</v>
      </c>
      <c r="J14" s="48">
        <f t="shared" si="0"/>
        <v>4.3090277777777769E-2</v>
      </c>
      <c r="K14" s="48">
        <f>'LEG G'!K14+J14</f>
        <v>0.32209490740740743</v>
      </c>
      <c r="M14" s="49">
        <v>11</v>
      </c>
      <c r="N14" s="49" t="s">
        <v>51</v>
      </c>
      <c r="O14" s="49" t="s">
        <v>352</v>
      </c>
      <c r="P14" s="50">
        <v>3.1400462962962949E-2</v>
      </c>
      <c r="Q14" s="37"/>
      <c r="R14" s="49">
        <v>11</v>
      </c>
      <c r="S14" s="49" t="s">
        <v>37</v>
      </c>
      <c r="T14" s="50">
        <v>0.26393518518518516</v>
      </c>
    </row>
    <row r="15" spans="2:20" ht="15" customHeight="1" x14ac:dyDescent="0.2">
      <c r="B15" s="25">
        <v>35</v>
      </c>
      <c r="C15" s="26">
        <v>0.23973379629629629</v>
      </c>
      <c r="E15" s="27">
        <v>12</v>
      </c>
      <c r="F15" s="56" t="str">
        <f>'LEG A'!F15</f>
        <v>WEST END MIXED C</v>
      </c>
      <c r="G15" s="29" t="s">
        <v>353</v>
      </c>
      <c r="H15" s="48">
        <f>IF('LEG G'!I15&lt;'LEG G'!H2,'LEG G'!I15,'LEG G'!H2 )</f>
        <v>0.20833333333333334</v>
      </c>
      <c r="I15" s="58">
        <f>VLOOKUP(E4:E43,$B4:$C43,2,0)</f>
        <v>0.2545486111111111</v>
      </c>
      <c r="J15" s="48">
        <f t="shared" si="0"/>
        <v>4.6215277777777758E-2</v>
      </c>
      <c r="K15" s="48">
        <f>'LEG G'!K15+J15</f>
        <v>0.304224537037037</v>
      </c>
      <c r="M15" s="49">
        <v>12</v>
      </c>
      <c r="N15" s="49" t="s">
        <v>17</v>
      </c>
      <c r="O15" s="49" t="s">
        <v>347</v>
      </c>
      <c r="P15" s="50">
        <v>3.3854166666666657E-2</v>
      </c>
      <c r="Q15" s="37"/>
      <c r="R15" s="49">
        <v>12</v>
      </c>
      <c r="S15" s="49" t="s">
        <v>43</v>
      </c>
      <c r="T15" s="50">
        <v>0.2646296296296296</v>
      </c>
    </row>
    <row r="16" spans="2:20" ht="15" customHeight="1" x14ac:dyDescent="0.2">
      <c r="B16" s="25">
        <v>32</v>
      </c>
      <c r="C16" s="26">
        <v>0.24238425925925924</v>
      </c>
      <c r="E16" s="27">
        <v>13</v>
      </c>
      <c r="F16" s="56" t="str">
        <f>'LEG A'!F16</f>
        <v>HINCKLEY MEN</v>
      </c>
      <c r="G16" s="29" t="s">
        <v>346</v>
      </c>
      <c r="H16" s="48">
        <f>IF('LEG G'!I16&lt;'LEG G'!H2,'LEG G'!I16,'LEG G'!H2 )</f>
        <v>0.1980787037037037</v>
      </c>
      <c r="I16" s="58">
        <f>VLOOKUP(E4:E43,$B4:$C43,2,0)</f>
        <v>0.2286111111111111</v>
      </c>
      <c r="J16" s="48">
        <f t="shared" si="0"/>
        <v>3.0532407407407397E-2</v>
      </c>
      <c r="K16" s="48">
        <f>'LEG G'!K16+J16</f>
        <v>0.2286111111111111</v>
      </c>
      <c r="M16" s="49">
        <v>13</v>
      </c>
      <c r="N16" s="49" t="s">
        <v>55</v>
      </c>
      <c r="O16" s="49" t="s">
        <v>354</v>
      </c>
      <c r="P16" s="50">
        <v>3.4050925925925901E-2</v>
      </c>
      <c r="Q16" s="37"/>
      <c r="R16" s="49">
        <v>13</v>
      </c>
      <c r="S16" s="49" t="s">
        <v>13</v>
      </c>
      <c r="T16" s="50">
        <v>0.26773148148148151</v>
      </c>
    </row>
    <row r="17" spans="2:20" ht="15" customHeight="1" x14ac:dyDescent="0.2">
      <c r="B17" s="25">
        <v>28</v>
      </c>
      <c r="C17" s="26">
        <v>0.24258101851851849</v>
      </c>
      <c r="E17" s="27">
        <v>14</v>
      </c>
      <c r="F17" s="56" t="str">
        <f>'LEG A'!F17</f>
        <v>HINCKLEY LADIES</v>
      </c>
      <c r="G17" s="29" t="s">
        <v>355</v>
      </c>
      <c r="H17" s="48">
        <f>IF('LEG G'!I17&lt;'LEG G'!H2,'LEG G'!I17,'LEG G'!H2 )</f>
        <v>0.20833333333333334</v>
      </c>
      <c r="I17" s="58">
        <f>VLOOKUP(E4:E43,$B4:$C43,2,0)</f>
        <v>0.24782407407407409</v>
      </c>
      <c r="J17" s="48">
        <f t="shared" si="0"/>
        <v>3.9490740740740743E-2</v>
      </c>
      <c r="K17" s="48">
        <f>'LEG G'!K17+J17</f>
        <v>0.29896990740740748</v>
      </c>
      <c r="M17" s="49">
        <v>14</v>
      </c>
      <c r="N17" s="49" t="s">
        <v>79</v>
      </c>
      <c r="O17" s="49" t="s">
        <v>356</v>
      </c>
      <c r="P17" s="50">
        <v>3.4247685185185173E-2</v>
      </c>
      <c r="Q17" s="37"/>
      <c r="R17" s="49">
        <v>14</v>
      </c>
      <c r="S17" s="49" t="s">
        <v>29</v>
      </c>
      <c r="T17" s="50">
        <v>0.26874999999999999</v>
      </c>
    </row>
    <row r="18" spans="2:20" ht="15" customHeight="1" x14ac:dyDescent="0.2">
      <c r="B18" s="25">
        <v>39</v>
      </c>
      <c r="C18" s="26">
        <v>0.24285879629629631</v>
      </c>
      <c r="E18" s="27">
        <v>15</v>
      </c>
      <c r="F18" s="56" t="str">
        <f>'LEG A'!F18</f>
        <v>HINCKLEY MIXED</v>
      </c>
      <c r="G18" s="29" t="s">
        <v>357</v>
      </c>
      <c r="H18" s="48">
        <f>IF('LEG G'!I18&lt;'LEG G'!H2,'LEG G'!I18,'LEG G'!H2 )</f>
        <v>0.20833333333333334</v>
      </c>
      <c r="I18" s="58">
        <f>VLOOKUP(E4:E43,$B4:$C43,2,0)</f>
        <v>0.25451388888888887</v>
      </c>
      <c r="J18" s="48">
        <f t="shared" si="0"/>
        <v>4.618055555555553E-2</v>
      </c>
      <c r="K18" s="48">
        <f>'LEG G'!K18+J18</f>
        <v>0.31876157407407413</v>
      </c>
      <c r="M18" s="49">
        <v>15</v>
      </c>
      <c r="N18" s="49" t="s">
        <v>71</v>
      </c>
      <c r="O18" s="49" t="s">
        <v>231</v>
      </c>
      <c r="P18" s="50">
        <v>3.4525462962962938E-2</v>
      </c>
      <c r="Q18" s="37"/>
      <c r="R18" s="49">
        <v>15</v>
      </c>
      <c r="S18" s="49" t="s">
        <v>31</v>
      </c>
      <c r="T18" s="50">
        <v>0.2709259259259259</v>
      </c>
    </row>
    <row r="19" spans="2:20" ht="15" customHeight="1" x14ac:dyDescent="0.2">
      <c r="B19" s="25">
        <v>7</v>
      </c>
      <c r="C19" s="26">
        <v>0.24378472222222225</v>
      </c>
      <c r="E19" s="27">
        <v>16</v>
      </c>
      <c r="F19" s="56" t="str">
        <f>'LEG A'!F19</f>
        <v>WREAKE MENS A</v>
      </c>
      <c r="G19" s="29" t="s">
        <v>348</v>
      </c>
      <c r="H19" s="48">
        <f>IF('LEG G'!I19&lt;'LEG G'!H2,'LEG G'!I19,'LEG G'!H2 )</f>
        <v>0.2079050925925926</v>
      </c>
      <c r="I19" s="58">
        <f>VLOOKUP(E4:E43,$B4:$C43,2,0)</f>
        <v>0.23846064814814819</v>
      </c>
      <c r="J19" s="48">
        <f t="shared" si="0"/>
        <v>3.0555555555555586E-2</v>
      </c>
      <c r="K19" s="48">
        <f>'LEG G'!K19+J19</f>
        <v>0.23846064814814819</v>
      </c>
      <c r="M19" s="49">
        <v>16</v>
      </c>
      <c r="N19" s="49" t="s">
        <v>29</v>
      </c>
      <c r="O19" s="49" t="s">
        <v>345</v>
      </c>
      <c r="P19" s="50">
        <v>3.545138888888888E-2</v>
      </c>
      <c r="Q19" s="37"/>
      <c r="R19" s="49">
        <v>16</v>
      </c>
      <c r="S19" s="49" t="s">
        <v>19</v>
      </c>
      <c r="T19" s="50">
        <v>0.27325231481481482</v>
      </c>
    </row>
    <row r="20" spans="2:20" ht="15" customHeight="1" x14ac:dyDescent="0.2">
      <c r="B20" s="25">
        <v>25</v>
      </c>
      <c r="C20" s="26">
        <v>0.24380787037037041</v>
      </c>
      <c r="E20" s="27">
        <v>17</v>
      </c>
      <c r="F20" s="56" t="str">
        <f>'LEG A'!F20</f>
        <v>WREAKE MENS B</v>
      </c>
      <c r="G20" s="29" t="s">
        <v>358</v>
      </c>
      <c r="H20" s="48">
        <f>IF('LEG G'!I20&lt;'LEG G'!H2,'LEG G'!I20,'LEG G'!H2 )</f>
        <v>0.20833333333333334</v>
      </c>
      <c r="I20" s="58">
        <f>VLOOKUP(E4:E43,$B4:$C43,2,0)</f>
        <v>0.24709490740740739</v>
      </c>
      <c r="J20" s="48">
        <f t="shared" si="0"/>
        <v>3.8761574074074046E-2</v>
      </c>
      <c r="K20" s="48">
        <f>'LEG G'!K20+J20</f>
        <v>0.27519675925925924</v>
      </c>
      <c r="M20" s="49">
        <v>17</v>
      </c>
      <c r="N20" s="49" t="s">
        <v>43</v>
      </c>
      <c r="O20" s="49" t="s">
        <v>359</v>
      </c>
      <c r="P20" s="50">
        <v>3.5474537037037013E-2</v>
      </c>
      <c r="Q20" s="37"/>
      <c r="R20" s="49">
        <v>17</v>
      </c>
      <c r="S20" s="49" t="s">
        <v>57</v>
      </c>
      <c r="T20" s="50">
        <v>0.27519675925925924</v>
      </c>
    </row>
    <row r="21" spans="2:20" ht="15" customHeight="1" x14ac:dyDescent="0.2">
      <c r="B21" s="25">
        <v>34</v>
      </c>
      <c r="C21" s="26">
        <v>0.24449074074074079</v>
      </c>
      <c r="E21" s="27">
        <v>18</v>
      </c>
      <c r="F21" s="56" t="str">
        <f>'LEG A'!F21</f>
        <v>WREAKE LADIES A</v>
      </c>
      <c r="G21" s="29" t="s">
        <v>360</v>
      </c>
      <c r="H21" s="48">
        <f>IF('LEG G'!I21&lt;'LEG G'!H2,'LEG G'!I21,'LEG G'!H2 )</f>
        <v>0.20833333333333334</v>
      </c>
      <c r="I21" s="58">
        <f>VLOOKUP(E4:E43,$B4:$C43,2,0)</f>
        <v>0.26002314814814814</v>
      </c>
      <c r="J21" s="48">
        <f t="shared" si="0"/>
        <v>5.16898148148148E-2</v>
      </c>
      <c r="K21" s="48">
        <f>'LEG G'!K21+J21</f>
        <v>0.31135416666666671</v>
      </c>
      <c r="M21" s="49">
        <v>18</v>
      </c>
      <c r="N21" s="49" t="s">
        <v>83</v>
      </c>
      <c r="O21" s="49" t="s">
        <v>361</v>
      </c>
      <c r="P21" s="50">
        <v>3.6157407407407388E-2</v>
      </c>
      <c r="Q21" s="37"/>
      <c r="R21" s="49">
        <v>18</v>
      </c>
      <c r="S21" s="49" t="s">
        <v>69</v>
      </c>
      <c r="T21" s="50">
        <v>0.2778356481481481</v>
      </c>
    </row>
    <row r="22" spans="2:20" ht="15" customHeight="1" x14ac:dyDescent="0.2">
      <c r="B22" s="25">
        <v>5</v>
      </c>
      <c r="C22" s="26">
        <v>0.24464120370370371</v>
      </c>
      <c r="E22" s="27">
        <v>19</v>
      </c>
      <c r="F22" s="56" t="str">
        <f>'LEG A'!F22</f>
        <v>WREAKE LADIES B</v>
      </c>
      <c r="G22" s="29" t="s">
        <v>362</v>
      </c>
      <c r="H22" s="48">
        <f>IF('LEG G'!I22&lt;'LEG G'!H2,'LEG G'!I22,'LEG G'!H2 )</f>
        <v>0.20833333333333334</v>
      </c>
      <c r="I22" s="58">
        <f>VLOOKUP(E4:E43,$B4:$C43,2,0)</f>
        <v>0.2600115740740741</v>
      </c>
      <c r="J22" s="48">
        <f t="shared" si="0"/>
        <v>5.1678240740740761E-2</v>
      </c>
      <c r="K22" s="48">
        <f>'LEG G'!K22+J22</f>
        <v>0.35395833333333337</v>
      </c>
      <c r="M22" s="49">
        <v>19</v>
      </c>
      <c r="N22" s="49" t="s">
        <v>21</v>
      </c>
      <c r="O22" s="49" t="s">
        <v>343</v>
      </c>
      <c r="P22" s="50">
        <v>3.6307870370370365E-2</v>
      </c>
      <c r="Q22" s="37"/>
      <c r="R22" s="49">
        <v>19</v>
      </c>
      <c r="S22" s="49" t="s">
        <v>47</v>
      </c>
      <c r="T22" s="50">
        <v>0.27902777777777776</v>
      </c>
    </row>
    <row r="23" spans="2:20" ht="15" customHeight="1" x14ac:dyDescent="0.2">
      <c r="B23" s="1">
        <v>21</v>
      </c>
      <c r="C23" s="63">
        <v>0.24465277777777775</v>
      </c>
      <c r="E23" s="27">
        <v>20</v>
      </c>
      <c r="F23" s="56" t="str">
        <f>'LEG A'!F23</f>
        <v>LEICESTER TRI MEN</v>
      </c>
      <c r="G23" s="29" t="s">
        <v>363</v>
      </c>
      <c r="H23" s="48">
        <f>IF('LEG G'!I23&lt;'LEG G'!H2,'LEG G'!I23,'LEG G'!H2 )</f>
        <v>0.20833333333333334</v>
      </c>
      <c r="I23" s="58">
        <f>VLOOKUP(E4:E43,$B4:$C43,2,0)</f>
        <v>0.24915509259259258</v>
      </c>
      <c r="J23" s="48">
        <f t="shared" si="0"/>
        <v>4.0821759259259238E-2</v>
      </c>
      <c r="K23" s="48">
        <f>'LEG G'!K23+J23</f>
        <v>0.28262731481481485</v>
      </c>
      <c r="M23" s="49">
        <v>20</v>
      </c>
      <c r="N23" s="49" t="s">
        <v>69</v>
      </c>
      <c r="O23" s="49" t="s">
        <v>364</v>
      </c>
      <c r="P23" s="50">
        <v>3.6319444444444404E-2</v>
      </c>
      <c r="Q23" s="37"/>
      <c r="R23" s="49">
        <v>20</v>
      </c>
      <c r="S23" s="49" t="s">
        <v>21</v>
      </c>
      <c r="T23" s="50">
        <v>0.27931712962962962</v>
      </c>
    </row>
    <row r="24" spans="2:20" ht="15" customHeight="1" x14ac:dyDescent="0.2">
      <c r="B24" s="25">
        <v>36</v>
      </c>
      <c r="C24" s="26">
        <v>0.2446643518518519</v>
      </c>
      <c r="E24" s="27">
        <v>21</v>
      </c>
      <c r="F24" s="56" t="str">
        <f>'LEG A'!F24</f>
        <v>FLECKNEY &amp; KIB MIXED</v>
      </c>
      <c r="G24" s="29" t="s">
        <v>364</v>
      </c>
      <c r="H24" s="48">
        <f>IF('LEG G'!I24&lt;'LEG G'!H2,'LEG G'!I24,'LEG G'!H2 )</f>
        <v>0.20833333333333334</v>
      </c>
      <c r="I24" s="58">
        <f>VLOOKUP(E4:E43,$B4:$C43,2,0)</f>
        <v>0.24465277777777775</v>
      </c>
      <c r="J24" s="48">
        <f t="shared" si="0"/>
        <v>3.6319444444444404E-2</v>
      </c>
      <c r="K24" s="48">
        <f>'LEG G'!K24+J24</f>
        <v>0.2778356481481481</v>
      </c>
      <c r="M24" s="49">
        <v>21</v>
      </c>
      <c r="N24" s="49" t="s">
        <v>73</v>
      </c>
      <c r="O24" s="49" t="s">
        <v>365</v>
      </c>
      <c r="P24" s="50">
        <v>3.6331018518518526E-2</v>
      </c>
      <c r="Q24" s="37"/>
      <c r="R24" s="49">
        <v>21</v>
      </c>
      <c r="S24" s="49" t="s">
        <v>65</v>
      </c>
      <c r="T24" s="50">
        <v>0.28262731481481479</v>
      </c>
    </row>
    <row r="25" spans="2:20" ht="15" customHeight="1" x14ac:dyDescent="0.2">
      <c r="B25" s="25">
        <v>37</v>
      </c>
      <c r="C25" s="26">
        <v>0.2447685185185185</v>
      </c>
      <c r="E25" s="27">
        <v>22</v>
      </c>
      <c r="F25" s="56" t="str">
        <f>'LEG A'!F25</f>
        <v>STILTON STRIDERS MIXED</v>
      </c>
      <c r="G25" s="29" t="s">
        <v>366</v>
      </c>
      <c r="H25" s="48">
        <f>IF('LEG G'!I25&lt;'LEG G'!H2,'LEG G'!I25,'LEG G'!H2 )</f>
        <v>0.20833333333333334</v>
      </c>
      <c r="I25" s="58">
        <f>VLOOKUP(E4:E43,$B4:$C43,2,0)</f>
        <v>0.24899305555555556</v>
      </c>
      <c r="J25" s="48">
        <f t="shared" si="0"/>
        <v>4.0659722222222222E-2</v>
      </c>
      <c r="K25" s="48">
        <f>'LEG G'!K25+J25</f>
        <v>0.2709259259259259</v>
      </c>
      <c r="M25" s="49">
        <v>22</v>
      </c>
      <c r="N25" s="49" t="s">
        <v>47</v>
      </c>
      <c r="O25" s="49" t="s">
        <v>367</v>
      </c>
      <c r="P25" s="50">
        <v>3.6435185185185182E-2</v>
      </c>
      <c r="Q25" s="37"/>
      <c r="R25" s="49">
        <v>22</v>
      </c>
      <c r="S25" s="49" t="s">
        <v>11</v>
      </c>
      <c r="T25" s="50">
        <v>0.28575231481481483</v>
      </c>
    </row>
    <row r="26" spans="2:20" ht="15" customHeight="1" x14ac:dyDescent="0.2">
      <c r="B26" s="25">
        <v>33</v>
      </c>
      <c r="C26" s="26">
        <v>0.24597222222222226</v>
      </c>
      <c r="E26" s="27">
        <v>23</v>
      </c>
      <c r="F26" s="56" t="str">
        <f>'LEG A'!F26</f>
        <v>WIGSTON PHOENIX MIXED</v>
      </c>
      <c r="G26" s="29" t="s">
        <v>368</v>
      </c>
      <c r="H26" s="48">
        <f>IF('LEG G'!I26&lt;'LEG G'!H2,'LEG G'!I26,'LEG G'!H2 )</f>
        <v>0.20833333333333334</v>
      </c>
      <c r="I26" s="58">
        <f>VLOOKUP(E4:E43,$B4:$C43,2,0)</f>
        <v>0.2495023148148148</v>
      </c>
      <c r="J26" s="48">
        <f t="shared" si="0"/>
        <v>4.1168981481481459E-2</v>
      </c>
      <c r="K26" s="48">
        <f>'LEG G'!K26+J26</f>
        <v>0.26144675925925925</v>
      </c>
      <c r="M26" s="49">
        <v>23</v>
      </c>
      <c r="N26" s="49" t="s">
        <v>67</v>
      </c>
      <c r="O26" s="49" t="s">
        <v>369</v>
      </c>
      <c r="P26" s="50">
        <v>3.7638888888888888E-2</v>
      </c>
      <c r="Q26" s="37"/>
      <c r="R26" s="49">
        <v>23</v>
      </c>
      <c r="S26" s="49" t="s">
        <v>67</v>
      </c>
      <c r="T26" s="50">
        <v>0.29075231481481484</v>
      </c>
    </row>
    <row r="27" spans="2:20" ht="15" customHeight="1" x14ac:dyDescent="0.2">
      <c r="B27" s="25">
        <v>17</v>
      </c>
      <c r="C27" s="26">
        <v>0.24709490740740739</v>
      </c>
      <c r="E27" s="27">
        <v>24</v>
      </c>
      <c r="F27" s="56" t="str">
        <f>'LEG A'!F27</f>
        <v>BEAUMONT MIXED</v>
      </c>
      <c r="G27" s="29" t="s">
        <v>340</v>
      </c>
      <c r="H27" s="48">
        <f>IF('LEG G'!I27&lt;'LEG G'!H2,'LEG G'!I27,'LEG G'!H2 )</f>
        <v>0.20833333333333334</v>
      </c>
      <c r="I27" s="58">
        <f>VLOOKUP(E4:E43,$B4:$C43,2,0)</f>
        <v>0.23590277777777777</v>
      </c>
      <c r="J27" s="48">
        <f t="shared" si="0"/>
        <v>2.7569444444444424E-2</v>
      </c>
      <c r="K27" s="48">
        <f>'LEG G'!K27+J27</f>
        <v>0.26773148148148151</v>
      </c>
      <c r="M27" s="49">
        <v>24</v>
      </c>
      <c r="N27" s="49" t="s">
        <v>57</v>
      </c>
      <c r="O27" s="49" t="s">
        <v>358</v>
      </c>
      <c r="P27" s="50">
        <v>3.8761574074074046E-2</v>
      </c>
      <c r="Q27" s="37"/>
      <c r="R27" s="49">
        <v>24</v>
      </c>
      <c r="S27" s="49" t="s">
        <v>79</v>
      </c>
      <c r="T27" s="50">
        <v>0.29620370370370369</v>
      </c>
    </row>
    <row r="28" spans="2:20" ht="15" customHeight="1" x14ac:dyDescent="0.2">
      <c r="B28" s="25">
        <v>14</v>
      </c>
      <c r="C28" s="26">
        <v>0.24782407407407409</v>
      </c>
      <c r="E28" s="27">
        <v>25</v>
      </c>
      <c r="F28" s="56" t="str">
        <f>'LEG A'!F28</f>
        <v>BIRSTALL MEN</v>
      </c>
      <c r="G28" s="29" t="s">
        <v>359</v>
      </c>
      <c r="H28" s="48">
        <f>IF('LEG G'!I28&lt;'LEG G'!H2,'LEG G'!I28,'LEG G'!H2 )</f>
        <v>0.20833333333333334</v>
      </c>
      <c r="I28" s="58">
        <f>VLOOKUP(E4:E43,$B4:$C43,2,0)</f>
        <v>0.24380787037037041</v>
      </c>
      <c r="J28" s="48">
        <f t="shared" si="0"/>
        <v>3.5474537037037068E-2</v>
      </c>
      <c r="K28" s="48">
        <f>'LEG G'!K28+J28</f>
        <v>0.26462962962962966</v>
      </c>
      <c r="M28" s="49">
        <v>25</v>
      </c>
      <c r="N28" s="49" t="s">
        <v>49</v>
      </c>
      <c r="O28" s="49" t="s">
        <v>355</v>
      </c>
      <c r="P28" s="50">
        <v>3.9490740740740715E-2</v>
      </c>
      <c r="Q28" s="37"/>
      <c r="R28" s="49">
        <v>25</v>
      </c>
      <c r="S28" s="49" t="s">
        <v>73</v>
      </c>
      <c r="T28" s="50">
        <v>0.29678240740740736</v>
      </c>
    </row>
    <row r="29" spans="2:20" ht="15" customHeight="1" x14ac:dyDescent="0.2">
      <c r="B29" s="25">
        <v>22</v>
      </c>
      <c r="C29" s="26">
        <v>0.24899305555555556</v>
      </c>
      <c r="E29" s="27">
        <v>26</v>
      </c>
      <c r="F29" s="56" t="str">
        <f>'LEG A'!F29</f>
        <v>BIRSTALL LADIES</v>
      </c>
      <c r="G29" s="29" t="s">
        <v>370</v>
      </c>
      <c r="H29" s="48">
        <f>IF('LEG G'!I29&lt;'LEG G'!H2,'LEG G'!I29,'LEG G'!H2 )</f>
        <v>0.20833333333333334</v>
      </c>
      <c r="I29" s="58">
        <f>VLOOKUP(E4:E43,$B4:$C43,2,0)</f>
        <v>0.25283564814814813</v>
      </c>
      <c r="J29" s="48">
        <f t="shared" si="0"/>
        <v>4.4502314814814786E-2</v>
      </c>
      <c r="K29" s="48">
        <f>'LEG G'!K29+J29</f>
        <v>0.30365740740740743</v>
      </c>
      <c r="M29" s="49">
        <v>26</v>
      </c>
      <c r="N29" s="49" t="s">
        <v>31</v>
      </c>
      <c r="O29" s="49" t="s">
        <v>366</v>
      </c>
      <c r="P29" s="50">
        <v>4.0659722222222194E-2</v>
      </c>
      <c r="Q29" s="37"/>
      <c r="R29" s="49">
        <v>26</v>
      </c>
      <c r="S29" s="49" t="s">
        <v>49</v>
      </c>
      <c r="T29" s="50">
        <v>0.29896990740740736</v>
      </c>
    </row>
    <row r="30" spans="2:20" ht="15" customHeight="1" x14ac:dyDescent="0.2">
      <c r="B30" s="25">
        <v>20</v>
      </c>
      <c r="C30" s="26">
        <v>0.24915509259259258</v>
      </c>
      <c r="E30" s="27">
        <v>27</v>
      </c>
      <c r="F30" s="56" t="str">
        <f>'LEG A'!F30</f>
        <v>BARROW MENS A</v>
      </c>
      <c r="G30" s="29" t="s">
        <v>338</v>
      </c>
      <c r="H30" s="48">
        <f>IF('LEG G'!I30&lt;'LEG G'!H2,'LEG G'!I30,'LEG G'!H2 )</f>
        <v>0.20039351851851853</v>
      </c>
      <c r="I30" s="58">
        <f>VLOOKUP(E4:E43,$B4:$C43,2,0)</f>
        <v>0.22721064814814815</v>
      </c>
      <c r="J30" s="48">
        <f t="shared" si="0"/>
        <v>2.6817129629629621E-2</v>
      </c>
      <c r="K30" s="48">
        <f>'LEG G'!K30+J30</f>
        <v>0.22721064814814815</v>
      </c>
      <c r="M30" s="49">
        <v>27</v>
      </c>
      <c r="N30" s="49" t="s">
        <v>65</v>
      </c>
      <c r="O30" s="49" t="s">
        <v>363</v>
      </c>
      <c r="P30" s="50">
        <v>4.0821759259259238E-2</v>
      </c>
      <c r="Q30" s="37"/>
      <c r="R30" s="49">
        <v>27</v>
      </c>
      <c r="S30" s="49" t="s">
        <v>81</v>
      </c>
      <c r="T30" s="50">
        <v>0.30190972222222229</v>
      </c>
    </row>
    <row r="31" spans="2:20" ht="15" customHeight="1" x14ac:dyDescent="0.2">
      <c r="B31" s="25">
        <v>23</v>
      </c>
      <c r="C31" s="26">
        <v>0.2495023148148148</v>
      </c>
      <c r="E31" s="27">
        <v>28</v>
      </c>
      <c r="F31" s="56" t="str">
        <f>'LEG A'!F31</f>
        <v>BARROW MENS B</v>
      </c>
      <c r="G31" s="29" t="s">
        <v>356</v>
      </c>
      <c r="H31" s="48">
        <f>IF('LEG G'!I31&lt;'LEG G'!H2,'LEG G'!I31,'LEG G'!H2 )</f>
        <v>0.20833333333333334</v>
      </c>
      <c r="I31" s="58">
        <f>VLOOKUP(E4:E43,$B4:$C43,2,0)</f>
        <v>0.24258101851851849</v>
      </c>
      <c r="J31" s="48">
        <f t="shared" si="0"/>
        <v>3.4247685185185145E-2</v>
      </c>
      <c r="K31" s="48">
        <f>'LEG G'!K31+J31</f>
        <v>0.29620370370370364</v>
      </c>
      <c r="M31" s="49">
        <v>28</v>
      </c>
      <c r="N31" s="49" t="s">
        <v>39</v>
      </c>
      <c r="O31" s="49" t="s">
        <v>368</v>
      </c>
      <c r="P31" s="50">
        <v>4.1168981481481459E-2</v>
      </c>
      <c r="Q31" s="37"/>
      <c r="R31" s="49">
        <v>28</v>
      </c>
      <c r="S31" s="49" t="s">
        <v>77</v>
      </c>
      <c r="T31" s="50">
        <v>0.30365740740740749</v>
      </c>
    </row>
    <row r="32" spans="2:20" ht="15" customHeight="1" x14ac:dyDescent="0.2">
      <c r="B32" s="25">
        <v>2</v>
      </c>
      <c r="C32" s="26">
        <v>0.25038194444444445</v>
      </c>
      <c r="E32" s="27">
        <v>29</v>
      </c>
      <c r="F32" s="56" t="str">
        <f>'LEG A'!F32</f>
        <v>BARROW LADIES</v>
      </c>
      <c r="G32" s="29" t="s">
        <v>371</v>
      </c>
      <c r="H32" s="48">
        <f>IF('LEG G'!I32&lt;'LEG G'!H2,'LEG G'!I32,'LEG G'!H2 )</f>
        <v>0.20833333333333334</v>
      </c>
      <c r="I32" s="58">
        <f>VLOOKUP(E4:E43,$B4:$C43,2,0)</f>
        <v>0.2506828703703704</v>
      </c>
      <c r="J32" s="48">
        <f t="shared" si="0"/>
        <v>4.2349537037037061E-2</v>
      </c>
      <c r="K32" s="48">
        <f>'LEG G'!K32+J32</f>
        <v>0.30569444444444449</v>
      </c>
      <c r="M32" s="49">
        <v>29</v>
      </c>
      <c r="N32" s="49" t="s">
        <v>11</v>
      </c>
      <c r="O32" s="49" t="s">
        <v>339</v>
      </c>
      <c r="P32" s="50">
        <v>4.2048611111111106E-2</v>
      </c>
      <c r="R32" s="49">
        <v>29</v>
      </c>
      <c r="S32" s="49" t="s">
        <v>45</v>
      </c>
      <c r="T32" s="50">
        <v>0.304224537037037</v>
      </c>
    </row>
    <row r="33" spans="2:20" ht="15" customHeight="1" x14ac:dyDescent="0.2">
      <c r="B33" s="25">
        <v>29</v>
      </c>
      <c r="C33" s="26">
        <v>0.2506828703703704</v>
      </c>
      <c r="E33" s="27">
        <v>30</v>
      </c>
      <c r="F33" s="56" t="str">
        <f>'LEG A'!F33</f>
        <v>OWLS MIXED A</v>
      </c>
      <c r="G33" s="29" t="s">
        <v>372</v>
      </c>
      <c r="H33" s="48">
        <f>IF('LEG G'!I33&lt;'LEG G'!H2,'LEG G'!I33,'LEG G'!H2 )</f>
        <v>0.20833333333333334</v>
      </c>
      <c r="I33" s="58">
        <f>VLOOKUP(E4:E43,$B4:$C43,2,0)</f>
        <v>0.25914351851851852</v>
      </c>
      <c r="J33" s="48">
        <f t="shared" si="0"/>
        <v>5.081018518518518E-2</v>
      </c>
      <c r="K33" s="48">
        <f>'LEG G'!K33+J33</f>
        <v>0.30190972222222223</v>
      </c>
      <c r="M33" s="49">
        <v>30</v>
      </c>
      <c r="N33" s="49" t="s">
        <v>59</v>
      </c>
      <c r="O33" s="49" t="s">
        <v>371</v>
      </c>
      <c r="P33" s="50">
        <v>4.2349537037037005E-2</v>
      </c>
      <c r="R33" s="49">
        <v>30</v>
      </c>
      <c r="S33" s="49" t="s">
        <v>59</v>
      </c>
      <c r="T33" s="50">
        <v>0.30569444444444444</v>
      </c>
    </row>
    <row r="34" spans="2:20" ht="15" customHeight="1" x14ac:dyDescent="0.2">
      <c r="B34" s="25">
        <v>11</v>
      </c>
      <c r="C34" s="26">
        <v>0.25142361111111111</v>
      </c>
      <c r="E34" s="27">
        <v>31</v>
      </c>
      <c r="F34" s="56" t="str">
        <f>'LEG A'!F34</f>
        <v>OWLS MIXED B</v>
      </c>
      <c r="G34" s="29"/>
      <c r="H34" s="48" t="e">
        <f>IF('LEG G'!I34&lt;'LEG G'!H2,'LEG G'!I34,'LEG G'!H2 )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G'!K34+J34</f>
        <v>#N/A</v>
      </c>
      <c r="M34" s="49">
        <v>31</v>
      </c>
      <c r="N34" s="49" t="s">
        <v>41</v>
      </c>
      <c r="O34" s="49" t="s">
        <v>351</v>
      </c>
      <c r="P34" s="50">
        <v>4.3090277777777769E-2</v>
      </c>
      <c r="R34" s="49">
        <v>31</v>
      </c>
      <c r="S34" s="49" t="s">
        <v>35</v>
      </c>
      <c r="T34" s="50">
        <v>0.30619212962962961</v>
      </c>
    </row>
    <row r="35" spans="2:20" ht="15" customHeight="1" x14ac:dyDescent="0.2">
      <c r="B35" s="25">
        <v>26</v>
      </c>
      <c r="C35" s="26">
        <v>0.25283564814814813</v>
      </c>
      <c r="E35" s="27">
        <v>32</v>
      </c>
      <c r="F35" s="56" t="str">
        <f>'LEG A'!F35</f>
        <v>SHEPSHED MENS A</v>
      </c>
      <c r="G35" s="29" t="s">
        <v>354</v>
      </c>
      <c r="H35" s="48">
        <f>IF('LEG G'!I35&lt;'LEG G'!H2,'LEG G'!I35,'LEG G'!H2 )</f>
        <v>0.20833333333333334</v>
      </c>
      <c r="I35" s="58">
        <f>VLOOKUP(E4:E43,$B4:$C43,2,0)</f>
        <v>0.24238425925925924</v>
      </c>
      <c r="J35" s="48">
        <f t="shared" si="0"/>
        <v>3.4050925925925901E-2</v>
      </c>
      <c r="K35" s="48">
        <f>'LEG G'!K35+J35</f>
        <v>0.26079861111111113</v>
      </c>
      <c r="M35" s="49">
        <v>32</v>
      </c>
      <c r="N35" s="49" t="s">
        <v>77</v>
      </c>
      <c r="O35" s="49" t="s">
        <v>370</v>
      </c>
      <c r="P35" s="50">
        <v>4.4502314814814786E-2</v>
      </c>
      <c r="R35" s="49">
        <v>32</v>
      </c>
      <c r="S35" s="49" t="s">
        <v>61</v>
      </c>
      <c r="T35" s="50">
        <v>0.31135416666666677</v>
      </c>
    </row>
    <row r="36" spans="2:20" ht="15" customHeight="1" x14ac:dyDescent="0.2">
      <c r="B36" s="25">
        <v>15</v>
      </c>
      <c r="C36" s="26">
        <v>0.25451388888888887</v>
      </c>
      <c r="E36" s="27">
        <v>33</v>
      </c>
      <c r="F36" s="56" t="str">
        <f>'LEG A'!F36</f>
        <v>SHEPSHED MENS B</v>
      </c>
      <c r="G36" s="29" t="s">
        <v>369</v>
      </c>
      <c r="H36" s="48">
        <f>IF('LEG G'!I36&lt;'LEG G'!H2,'LEG G'!I36,'LEG G'!H2 )</f>
        <v>0.20833333333333334</v>
      </c>
      <c r="I36" s="58">
        <f>VLOOKUP(E4:E43,$B4:$C43,2,0)</f>
        <v>0.24597222222222226</v>
      </c>
      <c r="J36" s="48">
        <f t="shared" si="0"/>
        <v>3.7638888888888916E-2</v>
      </c>
      <c r="K36" s="48">
        <f>'LEG G'!K36+J36</f>
        <v>0.29075231481481489</v>
      </c>
      <c r="M36" s="49">
        <v>33</v>
      </c>
      <c r="N36" s="49" t="s">
        <v>53</v>
      </c>
      <c r="O36" s="49" t="s">
        <v>357</v>
      </c>
      <c r="P36" s="50">
        <v>4.618055555555553E-2</v>
      </c>
      <c r="R36" s="49">
        <v>33</v>
      </c>
      <c r="S36" s="49" t="s">
        <v>83</v>
      </c>
      <c r="T36" s="50">
        <v>0.31814814814814818</v>
      </c>
    </row>
    <row r="37" spans="2:20" ht="15" customHeight="1" x14ac:dyDescent="0.2">
      <c r="B37" s="25">
        <v>12</v>
      </c>
      <c r="C37" s="26">
        <v>0.2545486111111111</v>
      </c>
      <c r="E37" s="49">
        <v>34</v>
      </c>
      <c r="F37" s="56" t="str">
        <f>'LEG A'!F37</f>
        <v>SHEPSHED LADIES</v>
      </c>
      <c r="G37" s="29" t="s">
        <v>361</v>
      </c>
      <c r="H37" s="48">
        <f>IF('LEG G'!I37&lt;'LEG G'!H2,'LEG G'!I37,'LEG G'!H2 )</f>
        <v>0.20833333333333334</v>
      </c>
      <c r="I37" s="58">
        <f>VLOOKUP(E4:E43,$B4:$C43,2,0)</f>
        <v>0.24449074074074079</v>
      </c>
      <c r="J37" s="48">
        <f t="shared" si="0"/>
        <v>3.6157407407407444E-2</v>
      </c>
      <c r="K37" s="48">
        <f>'LEG G'!K37+J37</f>
        <v>0.31814814814814829</v>
      </c>
      <c r="M37" s="49">
        <v>34</v>
      </c>
      <c r="N37" s="49" t="s">
        <v>45</v>
      </c>
      <c r="O37" s="49" t="s">
        <v>353</v>
      </c>
      <c r="P37" s="50">
        <v>4.6215277777777758E-2</v>
      </c>
      <c r="R37" s="49">
        <v>34</v>
      </c>
      <c r="S37" s="49" t="s">
        <v>53</v>
      </c>
      <c r="T37" s="50">
        <v>0.31876157407407402</v>
      </c>
    </row>
    <row r="38" spans="2:20" ht="15" customHeight="1" x14ac:dyDescent="0.2">
      <c r="B38" s="25">
        <v>38</v>
      </c>
      <c r="C38" s="26">
        <v>0.25618055555555563</v>
      </c>
      <c r="E38" s="49">
        <v>35</v>
      </c>
      <c r="F38" s="56" t="str">
        <f>'LEG A'!F38</f>
        <v>HARBOROUGH MEN</v>
      </c>
      <c r="G38" s="29" t="s">
        <v>352</v>
      </c>
      <c r="H38" s="48">
        <f>IF('LEG G'!I38&lt;'LEG G'!H2,'LEG G'!I38,'LEG G'!H2 )</f>
        <v>0.20833333333333334</v>
      </c>
      <c r="I38" s="58">
        <f>VLOOKUP(E4:E43,$B4:$C43,2,0)</f>
        <v>0.23973379629629629</v>
      </c>
      <c r="J38" s="48">
        <f t="shared" si="0"/>
        <v>3.1400462962962949E-2</v>
      </c>
      <c r="K38" s="48">
        <f>'LEG G'!K38+J38</f>
        <v>0.24180555555555555</v>
      </c>
      <c r="M38" s="49">
        <v>35</v>
      </c>
      <c r="N38" s="49" t="s">
        <v>85</v>
      </c>
      <c r="O38" s="49" t="s">
        <v>373</v>
      </c>
      <c r="P38" s="50">
        <v>4.7847222222222235E-2</v>
      </c>
      <c r="R38" s="49">
        <v>35</v>
      </c>
      <c r="S38" s="49" t="s">
        <v>41</v>
      </c>
      <c r="T38" s="50">
        <v>0.32209490740740748</v>
      </c>
    </row>
    <row r="39" spans="2:20" ht="15" customHeight="1" x14ac:dyDescent="0.2">
      <c r="B39" s="25">
        <v>30</v>
      </c>
      <c r="C39" s="26">
        <v>0.25914351851851852</v>
      </c>
      <c r="E39" s="49">
        <v>36</v>
      </c>
      <c r="F39" s="56" t="str">
        <f>'LEG A'!F39</f>
        <v>HARBOROUGH MIXED</v>
      </c>
      <c r="G39" s="29" t="s">
        <v>365</v>
      </c>
      <c r="H39" s="48">
        <f>IF('LEG G'!I39&lt;'LEG G'!H2,'LEG G'!I39,'LEG G'!H2 )</f>
        <v>0.20833333333333334</v>
      </c>
      <c r="I39" s="58">
        <f>VLOOKUP(E4:E43,$B4:$C43,2,0)</f>
        <v>0.2446643518518519</v>
      </c>
      <c r="J39" s="48">
        <f t="shared" si="0"/>
        <v>3.6331018518518554E-2</v>
      </c>
      <c r="K39" s="48">
        <f>'LEG G'!K39+J39</f>
        <v>0.29678240740740741</v>
      </c>
      <c r="M39" s="49">
        <v>36</v>
      </c>
      <c r="N39" s="49" t="s">
        <v>81</v>
      </c>
      <c r="O39" s="49" t="s">
        <v>372</v>
      </c>
      <c r="P39" s="50">
        <v>5.081018518518518E-2</v>
      </c>
      <c r="R39" s="49">
        <v>36</v>
      </c>
      <c r="S39" s="49" t="s">
        <v>71</v>
      </c>
      <c r="T39" s="50">
        <v>0.32792824074074078</v>
      </c>
    </row>
    <row r="40" spans="2:20" ht="15" customHeight="1" x14ac:dyDescent="0.2">
      <c r="B40" s="25">
        <v>19</v>
      </c>
      <c r="C40" s="26">
        <v>0.2600115740740741</v>
      </c>
      <c r="E40" s="49">
        <v>37</v>
      </c>
      <c r="F40" s="56" t="str">
        <f>'LEG A'!F40</f>
        <v>DESFORD MEN</v>
      </c>
      <c r="G40" s="29" t="s">
        <v>367</v>
      </c>
      <c r="H40" s="48">
        <f>IF('LEG G'!I40&lt;'LEG G'!H2,'LEG G'!I40,'LEG G'!H2 )</f>
        <v>0.20833333333333334</v>
      </c>
      <c r="I40" s="58">
        <f>VLOOKUP(E4:E43,$B4:$C43,2,0)</f>
        <v>0.2447685185185185</v>
      </c>
      <c r="J40" s="48">
        <f t="shared" si="0"/>
        <v>3.6435185185185154E-2</v>
      </c>
      <c r="K40" s="48">
        <f>'LEG G'!K40+J40</f>
        <v>0.27902777777777776</v>
      </c>
      <c r="M40" s="49">
        <v>37</v>
      </c>
      <c r="N40" s="49" t="s">
        <v>63</v>
      </c>
      <c r="O40" s="49" t="s">
        <v>362</v>
      </c>
      <c r="P40" s="50">
        <v>5.1678240740740761E-2</v>
      </c>
      <c r="R40" s="49">
        <v>37</v>
      </c>
      <c r="S40" s="49" t="s">
        <v>85</v>
      </c>
      <c r="T40" s="50">
        <v>0.3367013888888889</v>
      </c>
    </row>
    <row r="41" spans="2:20" ht="15" customHeight="1" x14ac:dyDescent="0.2">
      <c r="B41" s="25">
        <v>18</v>
      </c>
      <c r="C41" s="26">
        <v>0.26002314814814814</v>
      </c>
      <c r="E41" s="49">
        <v>38</v>
      </c>
      <c r="F41" s="56" t="str">
        <f>'LEG A'!F41</f>
        <v>DESFORD LADIES</v>
      </c>
      <c r="G41" s="29" t="s">
        <v>373</v>
      </c>
      <c r="H41" s="48">
        <f>IF('LEG G'!I41&lt;'LEG G'!H2,'LEG G'!I41,'LEG G'!H2 )</f>
        <v>0.20833333333333334</v>
      </c>
      <c r="I41" s="58">
        <f>VLOOKUP(E4:E43,$B4:$C43,2,0)</f>
        <v>0.25618055555555563</v>
      </c>
      <c r="J41" s="48">
        <f t="shared" si="0"/>
        <v>4.7847222222222291E-2</v>
      </c>
      <c r="K41" s="48">
        <f>'LEG G'!K41+J41</f>
        <v>0.33670138888888901</v>
      </c>
      <c r="M41" s="49">
        <v>38</v>
      </c>
      <c r="N41" s="49" t="s">
        <v>61</v>
      </c>
      <c r="O41" s="49" t="s">
        <v>360</v>
      </c>
      <c r="P41" s="50">
        <v>5.16898148148148E-2</v>
      </c>
      <c r="R41" s="49">
        <v>38</v>
      </c>
      <c r="S41" s="49" t="s">
        <v>63</v>
      </c>
      <c r="T41" s="50">
        <v>0.35395833333333337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231</v>
      </c>
      <c r="H42" s="48">
        <f>IF('LEG G'!I42&lt;'LEG G'!H2,'LEG G'!I42,'LEG G'!H2 )</f>
        <v>0.20833333333333334</v>
      </c>
      <c r="I42" s="58">
        <f>VLOOKUP(E4:E43,$B4:$C43,2,0)</f>
        <v>0.24285879629629631</v>
      </c>
      <c r="J42" s="48">
        <f t="shared" si="0"/>
        <v>3.4525462962962966E-2</v>
      </c>
      <c r="K42" s="48">
        <f>'LEG G'!K42+J42</f>
        <v>0.32792824074074078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G'!I43&lt;'LEG G'!H2,'LEG G'!I43,'LEG G'!H2 )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G'!K43+J43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70833333333333337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N1" zoomScale="65" zoomScaleNormal="65" workbookViewId="0">
      <selection activeCell="S4" sqref="S4"/>
    </sheetView>
  </sheetViews>
  <sheetFormatPr defaultRowHeight="15" customHeight="1" x14ac:dyDescent="0.2"/>
  <cols>
    <col min="1" max="1" width="9.140625" style="1"/>
    <col min="2" max="2" width="13.5703125" style="1" customWidth="1"/>
    <col min="3" max="3" width="17" style="1" customWidth="1"/>
    <col min="4" max="4" width="9.140625" style="1"/>
    <col min="5" max="5" width="13.5703125" style="1" customWidth="1"/>
    <col min="6" max="6" width="30.7109375" style="1" customWidth="1"/>
    <col min="7" max="7" width="30.7109375" style="3" customWidth="1"/>
    <col min="8" max="8" width="16.85546875" style="1" customWidth="1"/>
    <col min="9" max="9" width="13.5703125" style="3" customWidth="1"/>
    <col min="10" max="10" width="13.140625" style="36" customWidth="1"/>
    <col min="11" max="11" width="14.7109375" style="36" customWidth="1"/>
    <col min="12" max="12" width="9.140625" style="1"/>
    <col min="13" max="13" width="12.28515625" style="38" customWidth="1"/>
    <col min="14" max="14" width="31.140625" style="38" customWidth="1"/>
    <col min="15" max="15" width="33" style="38" customWidth="1"/>
    <col min="16" max="16" width="13.140625" style="38" customWidth="1"/>
    <col min="17" max="17" width="2.5703125" style="38" customWidth="1"/>
    <col min="18" max="18" width="14.42578125" style="38" customWidth="1"/>
    <col min="19" max="19" width="31.140625" style="38" customWidth="1"/>
    <col min="20" max="20" width="15.7109375" style="38" customWidth="1"/>
    <col min="21" max="16384" width="9.140625" style="1"/>
  </cols>
  <sheetData>
    <row r="1" spans="2:20" ht="15.75" customHeight="1" x14ac:dyDescent="0.25">
      <c r="E1" s="51" t="s">
        <v>374</v>
      </c>
      <c r="F1" s="51"/>
      <c r="H1" s="57"/>
      <c r="I1" s="52"/>
      <c r="M1" s="39"/>
      <c r="N1" s="39"/>
      <c r="O1" s="39"/>
      <c r="P1" s="7"/>
      <c r="Q1" s="40"/>
    </row>
    <row r="2" spans="2:20" ht="15.75" customHeight="1" x14ac:dyDescent="0.25">
      <c r="B2" s="74" t="s">
        <v>375</v>
      </c>
      <c r="C2" s="74"/>
      <c r="E2" s="76" t="s">
        <v>89</v>
      </c>
      <c r="F2" s="76"/>
      <c r="G2" s="76"/>
      <c r="H2" s="36" t="s">
        <v>90</v>
      </c>
      <c r="I2" s="52"/>
      <c r="M2" s="39" t="s">
        <v>374</v>
      </c>
      <c r="N2" s="39"/>
      <c r="O2" s="39"/>
      <c r="P2" s="61"/>
      <c r="Q2" s="62"/>
      <c r="R2" s="53" t="s">
        <v>374</v>
      </c>
    </row>
    <row r="3" spans="2:20" ht="15.75" customHeight="1" x14ac:dyDescent="0.25">
      <c r="B3" s="17" t="s">
        <v>2</v>
      </c>
      <c r="C3" s="18" t="s">
        <v>3</v>
      </c>
      <c r="D3" s="16"/>
      <c r="E3" s="19" t="s">
        <v>2</v>
      </c>
      <c r="F3" s="54" t="s">
        <v>4</v>
      </c>
      <c r="G3" s="20" t="s">
        <v>5</v>
      </c>
      <c r="H3" s="44" t="s">
        <v>92</v>
      </c>
      <c r="I3" s="55" t="s">
        <v>6</v>
      </c>
      <c r="J3" s="44" t="s">
        <v>3</v>
      </c>
      <c r="K3" s="44" t="s">
        <v>93</v>
      </c>
      <c r="L3" s="16"/>
      <c r="M3" s="23" t="s">
        <v>7</v>
      </c>
      <c r="N3" s="23" t="s">
        <v>4</v>
      </c>
      <c r="O3" s="23" t="s">
        <v>8</v>
      </c>
      <c r="P3" s="24" t="s">
        <v>3</v>
      </c>
      <c r="Q3" s="37"/>
      <c r="R3" s="23" t="s">
        <v>94</v>
      </c>
      <c r="S3" s="23" t="s">
        <v>4</v>
      </c>
      <c r="T3" s="24" t="s">
        <v>95</v>
      </c>
    </row>
    <row r="4" spans="2:20" ht="15" customHeight="1" x14ac:dyDescent="0.2">
      <c r="B4" s="25">
        <v>1</v>
      </c>
      <c r="C4" s="26">
        <v>0.24131944444444445</v>
      </c>
      <c r="E4" s="27">
        <v>1</v>
      </c>
      <c r="F4" s="56" t="str">
        <f>'LEG A'!F4</f>
        <v>CORITANIANS MEN</v>
      </c>
      <c r="G4" s="29" t="s">
        <v>376</v>
      </c>
      <c r="H4" s="48">
        <f>IF('LEG H'!I4&lt;'LEG H'!H2,'LEG H'!I4,'LEG H'!H2)</f>
        <v>0.2167361111111111</v>
      </c>
      <c r="I4" s="58">
        <f>VLOOKUP(E4:E43,$B4:$C43,2,0)</f>
        <v>0.24131944444444445</v>
      </c>
      <c r="J4" s="48">
        <f>I4-H4</f>
        <v>2.4583333333333346E-2</v>
      </c>
      <c r="K4" s="48">
        <f>'LEG H'!K4+J4</f>
        <v>0.24131944444444445</v>
      </c>
      <c r="M4" s="49">
        <v>1</v>
      </c>
      <c r="N4" s="49" t="s">
        <v>15</v>
      </c>
      <c r="O4" s="49" t="s">
        <v>377</v>
      </c>
      <c r="P4" s="50">
        <v>2.2847222222222213E-2</v>
      </c>
      <c r="Q4" s="37"/>
      <c r="R4" s="49">
        <v>1</v>
      </c>
      <c r="S4" s="49" t="s">
        <v>9</v>
      </c>
      <c r="T4" s="50">
        <v>0.24131944444444445</v>
      </c>
    </row>
    <row r="5" spans="2:20" ht="15" customHeight="1" x14ac:dyDescent="0.2">
      <c r="B5" s="25">
        <v>13</v>
      </c>
      <c r="C5" s="26">
        <v>0.25172453703703712</v>
      </c>
      <c r="E5" s="27">
        <v>2</v>
      </c>
      <c r="F5" s="56" t="str">
        <f>'LEG A'!F5</f>
        <v>HUNCOTE LADIES</v>
      </c>
      <c r="G5" s="29" t="s">
        <v>378</v>
      </c>
      <c r="H5" s="48">
        <f>IF('LEG H'!I5&lt;'LEG H'!H2, 'LEG H'!I5,'LEG H'!H2 )</f>
        <v>0.25038194444444445</v>
      </c>
      <c r="I5" s="58">
        <f>VLOOKUP(E4:E43,$B4:$C43,2,0)</f>
        <v>0.2840509259259259</v>
      </c>
      <c r="J5" s="48">
        <f t="shared" ref="J5:J43" si="0">I5-H5</f>
        <v>3.3668981481481453E-2</v>
      </c>
      <c r="K5" s="48">
        <f>'LEG H'!K5+J5</f>
        <v>0.31942129629629634</v>
      </c>
      <c r="M5" s="49">
        <v>2</v>
      </c>
      <c r="N5" s="49" t="s">
        <v>27</v>
      </c>
      <c r="O5" s="49" t="s">
        <v>379</v>
      </c>
      <c r="P5" s="50">
        <v>2.3113425925925971E-2</v>
      </c>
      <c r="Q5" s="37"/>
      <c r="R5" s="49">
        <v>2</v>
      </c>
      <c r="S5" s="49" t="s">
        <v>27</v>
      </c>
      <c r="T5" s="50">
        <v>0.25172453703703712</v>
      </c>
    </row>
    <row r="6" spans="2:20" ht="15" customHeight="1" x14ac:dyDescent="0.2">
      <c r="B6" s="25">
        <v>27</v>
      </c>
      <c r="C6" s="26">
        <v>0.25222222222222224</v>
      </c>
      <c r="E6" s="27">
        <v>3</v>
      </c>
      <c r="F6" s="56" t="str">
        <f>'LEG A'!F6</f>
        <v>CHARNWOOD MIXED</v>
      </c>
      <c r="G6" s="29" t="s">
        <v>377</v>
      </c>
      <c r="H6" s="48">
        <f>IF('LEG H'!I6&lt;'LEG H'!H2, 'LEG H'!I6,'LEG H'!H2 )</f>
        <v>0.23723379629629629</v>
      </c>
      <c r="I6" s="58">
        <f>VLOOKUP(E4:E43,$B4:$C43,2,0)</f>
        <v>0.2600810185185185</v>
      </c>
      <c r="J6" s="48">
        <f t="shared" si="0"/>
        <v>2.2847222222222213E-2</v>
      </c>
      <c r="K6" s="48">
        <f>'LEG H'!K6+J6</f>
        <v>0.26380787037037035</v>
      </c>
      <c r="M6" s="49">
        <v>3</v>
      </c>
      <c r="N6" s="49" t="s">
        <v>9</v>
      </c>
      <c r="O6" s="49" t="s">
        <v>376</v>
      </c>
      <c r="P6" s="50">
        <v>2.4583333333333349E-2</v>
      </c>
      <c r="Q6" s="37"/>
      <c r="R6" s="49">
        <v>3</v>
      </c>
      <c r="S6" s="49" t="s">
        <v>23</v>
      </c>
      <c r="T6" s="50">
        <v>0.25222222222222224</v>
      </c>
    </row>
    <row r="7" spans="2:20" ht="15" customHeight="1" x14ac:dyDescent="0.2">
      <c r="B7" s="25">
        <v>6</v>
      </c>
      <c r="C7" s="26">
        <v>0.25931712962962972</v>
      </c>
      <c r="E7" s="27">
        <v>4</v>
      </c>
      <c r="F7" s="56" t="str">
        <f>'LEG A'!F7</f>
        <v>ROADHOGGS MEN</v>
      </c>
      <c r="G7" s="29" t="s">
        <v>380</v>
      </c>
      <c r="H7" s="48">
        <f>IF('LEG H'!I7&lt;'LEG H'!H2, 'LEG H'!I7,'LEG H'!H2 )</f>
        <v>0.23734953703703701</v>
      </c>
      <c r="I7" s="58">
        <f>VLOOKUP(E4:E43,$B4:$C43,2,0)</f>
        <v>0.26807870370370374</v>
      </c>
      <c r="J7" s="48">
        <f t="shared" si="0"/>
        <v>3.0729166666666724E-2</v>
      </c>
      <c r="K7" s="48">
        <f>'LEG H'!K7+J7</f>
        <v>0.30398148148148163</v>
      </c>
      <c r="M7" s="49">
        <v>4</v>
      </c>
      <c r="N7" s="49" t="s">
        <v>23</v>
      </c>
      <c r="O7" s="49" t="s">
        <v>381</v>
      </c>
      <c r="P7" s="50">
        <v>2.5011574074074089E-2</v>
      </c>
      <c r="Q7" s="37"/>
      <c r="R7" s="49">
        <v>4</v>
      </c>
      <c r="S7" s="49" t="s">
        <v>25</v>
      </c>
      <c r="T7" s="50">
        <v>0.25931712962962972</v>
      </c>
    </row>
    <row r="8" spans="2:20" ht="15" customHeight="1" x14ac:dyDescent="0.2">
      <c r="B8" s="25">
        <v>3</v>
      </c>
      <c r="C8" s="26">
        <v>0.2600810185185185</v>
      </c>
      <c r="E8" s="27">
        <v>5</v>
      </c>
      <c r="F8" s="56" t="str">
        <f>'LEG A'!F8</f>
        <v>L'BORO UNI MIXED</v>
      </c>
      <c r="G8" s="29" t="s">
        <v>382</v>
      </c>
      <c r="H8" s="48">
        <f>IF('LEG H'!I8&lt;'LEG H'!H2, 'LEG H'!I8,'LEG H'!H2 )</f>
        <v>0.24464120370370371</v>
      </c>
      <c r="I8" s="58">
        <f>VLOOKUP(E4:E43,$B4:$C43,2,0)</f>
        <v>0.27684027777777781</v>
      </c>
      <c r="J8" s="48">
        <f t="shared" si="0"/>
        <v>3.2199074074074102E-2</v>
      </c>
      <c r="K8" s="48">
        <f>'LEG H'!K8+J8</f>
        <v>0.3115162037037037</v>
      </c>
      <c r="M8" s="49">
        <v>5</v>
      </c>
      <c r="N8" s="49" t="s">
        <v>33</v>
      </c>
      <c r="O8" s="49" t="s">
        <v>383</v>
      </c>
      <c r="P8" s="50">
        <v>2.6087962962962952E-2</v>
      </c>
      <c r="Q8" s="37"/>
      <c r="R8" s="49">
        <v>5</v>
      </c>
      <c r="S8" s="49" t="s">
        <v>15</v>
      </c>
      <c r="T8" s="50">
        <v>0.2638078703703704</v>
      </c>
    </row>
    <row r="9" spans="2:20" ht="15" customHeight="1" x14ac:dyDescent="0.2">
      <c r="B9" s="25">
        <v>16</v>
      </c>
      <c r="C9" s="26">
        <v>0.26454861111111116</v>
      </c>
      <c r="E9" s="27">
        <v>6</v>
      </c>
      <c r="F9" s="56" t="str">
        <f>'LEG A'!F9</f>
        <v>HUNCOTE MENS A</v>
      </c>
      <c r="G9" s="29" t="s">
        <v>384</v>
      </c>
      <c r="H9" s="48">
        <f>IF('LEG H'!I9&lt;'LEG H'!H2, 'LEG H'!I9,'LEG H'!H2 )</f>
        <v>0.23166666666666669</v>
      </c>
      <c r="I9" s="58">
        <f>VLOOKUP(E4:E43,$B4:$C43,2,0)</f>
        <v>0.25931712962962972</v>
      </c>
      <c r="J9" s="48">
        <f t="shared" si="0"/>
        <v>2.7650462962963029E-2</v>
      </c>
      <c r="K9" s="48">
        <f>'LEG H'!K9+J9</f>
        <v>0.25931712962962972</v>
      </c>
      <c r="M9" s="49">
        <v>6</v>
      </c>
      <c r="N9" s="49" t="s">
        <v>55</v>
      </c>
      <c r="O9" s="49" t="s">
        <v>385</v>
      </c>
      <c r="P9" s="50">
        <v>2.7222222222222231E-2</v>
      </c>
      <c r="Q9" s="37"/>
      <c r="R9" s="49">
        <v>6</v>
      </c>
      <c r="S9" s="49" t="s">
        <v>33</v>
      </c>
      <c r="T9" s="50">
        <v>0.26454861111111116</v>
      </c>
    </row>
    <row r="10" spans="2:20" ht="15" customHeight="1" x14ac:dyDescent="0.2">
      <c r="B10" s="25">
        <v>8</v>
      </c>
      <c r="C10" s="26">
        <v>0.26458333333333334</v>
      </c>
      <c r="E10" s="27">
        <v>7</v>
      </c>
      <c r="F10" s="56" t="str">
        <f>'LEG A'!F10</f>
        <v>HUNCOTE MENS B</v>
      </c>
      <c r="G10" s="29" t="s">
        <v>386</v>
      </c>
      <c r="H10" s="48">
        <f>IF('LEG H'!I10&lt;'LEG H'!H2, 'LEG H'!I10,'LEG H'!H2 )</f>
        <v>0.24378472222222225</v>
      </c>
      <c r="I10" s="58">
        <f>VLOOKUP(E4:E43,$B4:$C43,2,0)</f>
        <v>0.2713888888888889</v>
      </c>
      <c r="J10" s="48">
        <f t="shared" si="0"/>
        <v>2.7604166666666652E-2</v>
      </c>
      <c r="K10" s="48">
        <f>'LEG H'!K10+J10</f>
        <v>0.2963541666666667</v>
      </c>
      <c r="M10" s="49">
        <v>7</v>
      </c>
      <c r="N10" s="49" t="s">
        <v>29</v>
      </c>
      <c r="O10" s="49" t="s">
        <v>386</v>
      </c>
      <c r="P10" s="50">
        <v>2.760416666666668E-2</v>
      </c>
      <c r="Q10" s="37"/>
      <c r="R10" s="49">
        <v>7</v>
      </c>
      <c r="S10" s="49" t="s">
        <v>17</v>
      </c>
      <c r="T10" s="50">
        <v>0.26458333333333334</v>
      </c>
    </row>
    <row r="11" spans="2:20" ht="15" customHeight="1" x14ac:dyDescent="0.2">
      <c r="B11" s="25">
        <v>10</v>
      </c>
      <c r="C11" s="26">
        <v>0.26771990740740748</v>
      </c>
      <c r="E11" s="27">
        <v>8</v>
      </c>
      <c r="F11" s="56" t="str">
        <f>'LEG A'!F11</f>
        <v>LEIC TRI MIXED A</v>
      </c>
      <c r="G11" s="29" t="s">
        <v>387</v>
      </c>
      <c r="H11" s="48">
        <f>IF('LEG H'!I11&lt;'LEG H'!H2, 'LEG H'!I11,'LEG H'!H2 )</f>
        <v>0.23679398148148151</v>
      </c>
      <c r="I11" s="58">
        <f>VLOOKUP(E4:E43,$B4:$C43,2,0)</f>
        <v>0.26458333333333334</v>
      </c>
      <c r="J11" s="48">
        <f t="shared" si="0"/>
        <v>2.7789351851851829E-2</v>
      </c>
      <c r="K11" s="48">
        <f>'LEG H'!K11+J11</f>
        <v>0.26458333333333334</v>
      </c>
      <c r="M11" s="49">
        <v>8</v>
      </c>
      <c r="N11" s="49" t="s">
        <v>25</v>
      </c>
      <c r="O11" s="49" t="s">
        <v>384</v>
      </c>
      <c r="P11" s="50">
        <v>2.7650462962962977E-2</v>
      </c>
      <c r="Q11" s="37"/>
      <c r="R11" s="49">
        <v>8</v>
      </c>
      <c r="S11" s="49" t="s">
        <v>51</v>
      </c>
      <c r="T11" s="50">
        <v>0.2705555555555556</v>
      </c>
    </row>
    <row r="12" spans="2:20" ht="15" customHeight="1" x14ac:dyDescent="0.2">
      <c r="B12" s="25">
        <v>9</v>
      </c>
      <c r="C12" s="26">
        <v>0.26791666666666664</v>
      </c>
      <c r="E12" s="27">
        <v>9</v>
      </c>
      <c r="F12" s="56" t="str">
        <f>'LEG A'!F12</f>
        <v>LEIC TRI MIXED B</v>
      </c>
      <c r="G12" s="29" t="s">
        <v>388</v>
      </c>
      <c r="H12" s="48">
        <f>IF('LEG H'!I12&lt;'LEG H'!H2,'LEG H'!I12,'LEG H'!H2 )</f>
        <v>0.23951388888888889</v>
      </c>
      <c r="I12" s="58">
        <f>VLOOKUP(E4:E43,$B4:$C43,2,0)</f>
        <v>0.26791666666666664</v>
      </c>
      <c r="J12" s="48">
        <f t="shared" si="0"/>
        <v>2.8402777777777749E-2</v>
      </c>
      <c r="K12" s="48">
        <f>'LEG H'!K12+J12</f>
        <v>0.33459490740740738</v>
      </c>
      <c r="M12" s="49">
        <v>9</v>
      </c>
      <c r="N12" s="49" t="s">
        <v>17</v>
      </c>
      <c r="O12" s="49" t="s">
        <v>387</v>
      </c>
      <c r="P12" s="50">
        <v>2.7789351851851857E-2</v>
      </c>
      <c r="Q12" s="37"/>
      <c r="R12" s="49">
        <v>9</v>
      </c>
      <c r="S12" s="49" t="s">
        <v>55</v>
      </c>
      <c r="T12" s="50">
        <v>0.28802083333333328</v>
      </c>
    </row>
    <row r="13" spans="2:20" ht="15" customHeight="1" x14ac:dyDescent="0.2">
      <c r="B13" s="25">
        <v>4</v>
      </c>
      <c r="C13" s="26">
        <v>0.26807870370370374</v>
      </c>
      <c r="E13" s="27">
        <v>10</v>
      </c>
      <c r="F13" s="56" t="str">
        <f>'LEG A'!F13</f>
        <v>WEST END MIXED A</v>
      </c>
      <c r="G13" s="29" t="s">
        <v>389</v>
      </c>
      <c r="H13" s="48">
        <f>IF('LEG H'!I13&lt;'LEG H'!H2,'LEG H'!I13,'LEG H'!H2 )</f>
        <v>0.23968750000000003</v>
      </c>
      <c r="I13" s="58">
        <f>VLOOKUP(E4:E43,$B4:$C43,2,0)</f>
        <v>0.26771990740740748</v>
      </c>
      <c r="J13" s="48">
        <f t="shared" si="0"/>
        <v>2.803240740740745E-2</v>
      </c>
      <c r="K13" s="48">
        <f>'LEG H'!K13+J13</f>
        <v>0.29196759259259264</v>
      </c>
      <c r="M13" s="49">
        <v>10</v>
      </c>
      <c r="N13" s="49" t="s">
        <v>47</v>
      </c>
      <c r="O13" s="49" t="s">
        <v>390</v>
      </c>
      <c r="P13" s="50">
        <v>2.7800925925925951E-2</v>
      </c>
      <c r="Q13" s="37"/>
      <c r="R13" s="49">
        <v>10</v>
      </c>
      <c r="S13" s="49" t="s">
        <v>37</v>
      </c>
      <c r="T13" s="50">
        <v>0.29196759259259253</v>
      </c>
    </row>
    <row r="14" spans="2:20" ht="15" customHeight="1" x14ac:dyDescent="0.2">
      <c r="B14" s="25">
        <v>35</v>
      </c>
      <c r="C14" s="26">
        <v>0.26848379629629632</v>
      </c>
      <c r="E14" s="27">
        <v>11</v>
      </c>
      <c r="F14" s="56" t="str">
        <f>'LEG A'!F14</f>
        <v>WEST END MIXED B</v>
      </c>
      <c r="G14" s="29" t="s">
        <v>391</v>
      </c>
      <c r="H14" s="48">
        <f>IF('LEG H'!I14&lt;'LEG H'!H2,'LEG H'!I14,'LEG H'!H2 )</f>
        <v>0.25142361111111111</v>
      </c>
      <c r="I14" s="58">
        <f>VLOOKUP(E4:E43,$B4:$C43,2,0)</f>
        <v>0.28994212962962962</v>
      </c>
      <c r="J14" s="48">
        <f t="shared" si="0"/>
        <v>3.8518518518518507E-2</v>
      </c>
      <c r="K14" s="48">
        <f>'LEG H'!K14+J14</f>
        <v>0.36061342592592593</v>
      </c>
      <c r="M14" s="49">
        <v>11</v>
      </c>
      <c r="N14" s="49" t="s">
        <v>37</v>
      </c>
      <c r="O14" s="49" t="s">
        <v>389</v>
      </c>
      <c r="P14" s="50">
        <v>2.803240740740745E-2</v>
      </c>
      <c r="Q14" s="37"/>
      <c r="R14" s="49">
        <v>11</v>
      </c>
      <c r="S14" s="49" t="s">
        <v>39</v>
      </c>
      <c r="T14" s="50">
        <v>0.29232638888888884</v>
      </c>
    </row>
    <row r="15" spans="2:20" ht="15" customHeight="1" x14ac:dyDescent="0.2">
      <c r="B15" s="25">
        <v>24</v>
      </c>
      <c r="C15" s="26">
        <v>0.26886574074074077</v>
      </c>
      <c r="E15" s="27">
        <v>12</v>
      </c>
      <c r="F15" s="56" t="str">
        <f>'LEG A'!F15</f>
        <v>WEST END MIXED C</v>
      </c>
      <c r="G15" s="29" t="s">
        <v>392</v>
      </c>
      <c r="H15" s="48">
        <f>IF('LEG H'!I15&lt;'LEG H'!H2,'LEG H'!I15,'LEG H'!H2 )</f>
        <v>0.2545486111111111</v>
      </c>
      <c r="I15" s="58">
        <f>VLOOKUP(E4:E43,$B4:$C43,2,0)</f>
        <v>0.29120370370370369</v>
      </c>
      <c r="J15" s="48">
        <f t="shared" si="0"/>
        <v>3.6655092592592586E-2</v>
      </c>
      <c r="K15" s="48">
        <f>'LEG H'!K15+J15</f>
        <v>0.34087962962962959</v>
      </c>
      <c r="M15" s="49">
        <v>12</v>
      </c>
      <c r="N15" s="49" t="s">
        <v>35</v>
      </c>
      <c r="O15" s="49" t="s">
        <v>388</v>
      </c>
      <c r="P15" s="50">
        <v>2.8402777777777749E-2</v>
      </c>
      <c r="Q15" s="37"/>
      <c r="R15" s="49">
        <v>12</v>
      </c>
      <c r="S15" s="49" t="s">
        <v>29</v>
      </c>
      <c r="T15" s="50">
        <v>0.29635416666666659</v>
      </c>
    </row>
    <row r="16" spans="2:20" ht="15" customHeight="1" x14ac:dyDescent="0.2">
      <c r="B16" s="25">
        <v>32</v>
      </c>
      <c r="C16" s="26">
        <v>0.26960648148148147</v>
      </c>
      <c r="E16" s="27">
        <v>13</v>
      </c>
      <c r="F16" s="56" t="str">
        <f>'LEG A'!F16</f>
        <v>HINCKLEY MEN</v>
      </c>
      <c r="G16" s="29" t="s">
        <v>379</v>
      </c>
      <c r="H16" s="48">
        <f>IF('LEG H'!I16&lt;'LEG H'!H2,'LEG H'!I16,'LEG H'!H2 )</f>
        <v>0.2286111111111111</v>
      </c>
      <c r="I16" s="58">
        <f>VLOOKUP(E4:E43,$B4:$C43,2,0)</f>
        <v>0.25172453703703712</v>
      </c>
      <c r="J16" s="48">
        <f t="shared" si="0"/>
        <v>2.3113425925926023E-2</v>
      </c>
      <c r="K16" s="48">
        <f>'LEG H'!K16+J16</f>
        <v>0.25172453703703712</v>
      </c>
      <c r="M16" s="49">
        <v>13</v>
      </c>
      <c r="N16" s="49" t="s">
        <v>51</v>
      </c>
      <c r="O16" s="49" t="s">
        <v>393</v>
      </c>
      <c r="P16" s="50">
        <v>2.8750000000000026E-2</v>
      </c>
      <c r="Q16" s="37"/>
      <c r="R16" s="49">
        <v>13</v>
      </c>
      <c r="S16" s="49" t="s">
        <v>43</v>
      </c>
      <c r="T16" s="50">
        <v>0.29638888888888892</v>
      </c>
    </row>
    <row r="17" spans="2:20" ht="15" customHeight="1" x14ac:dyDescent="0.2">
      <c r="B17" s="25">
        <v>7</v>
      </c>
      <c r="C17" s="26">
        <v>0.2713888888888889</v>
      </c>
      <c r="E17" s="27">
        <v>14</v>
      </c>
      <c r="F17" s="56" t="str">
        <f>'LEG A'!F17</f>
        <v>HINCKLEY LADIES</v>
      </c>
      <c r="G17" s="29" t="s">
        <v>394</v>
      </c>
      <c r="H17" s="48">
        <f>IF('LEG H'!I17&lt;'LEG H'!H2,'LEG H'!I17,'LEG H'!H2 )</f>
        <v>0.24782407407407409</v>
      </c>
      <c r="I17" s="58">
        <f>VLOOKUP(E4:E43,$B4:$C43,2,0)</f>
        <v>0.27817129629629628</v>
      </c>
      <c r="J17" s="48">
        <f t="shared" si="0"/>
        <v>3.0347222222222192E-2</v>
      </c>
      <c r="K17" s="48">
        <f>'LEG H'!K17+J17</f>
        <v>0.32931712962962967</v>
      </c>
      <c r="M17" s="49">
        <v>14</v>
      </c>
      <c r="N17" s="49" t="s">
        <v>69</v>
      </c>
      <c r="O17" s="49" t="s">
        <v>395</v>
      </c>
      <c r="P17" s="50">
        <v>2.9328703703703746E-2</v>
      </c>
      <c r="Q17" s="37"/>
      <c r="R17" s="49">
        <v>14</v>
      </c>
      <c r="S17" s="49" t="s">
        <v>13</v>
      </c>
      <c r="T17" s="50">
        <v>0.30069444444444449</v>
      </c>
    </row>
    <row r="18" spans="2:20" ht="15" customHeight="1" x14ac:dyDescent="0.2">
      <c r="B18" s="25">
        <v>28</v>
      </c>
      <c r="C18" s="26">
        <v>0.27221064814814816</v>
      </c>
      <c r="E18" s="27">
        <v>15</v>
      </c>
      <c r="F18" s="56" t="str">
        <f>'LEG A'!F18</f>
        <v>HINCKLEY MIXED</v>
      </c>
      <c r="G18" s="29" t="s">
        <v>396</v>
      </c>
      <c r="H18" s="48">
        <f>IF('LEG H'!I18&lt;'LEG H'!H2,'LEG H'!I18,'LEG H'!H2 )</f>
        <v>0.25451388888888887</v>
      </c>
      <c r="I18" s="58">
        <f>VLOOKUP(E4:E43,$B4:$C43,2,0)</f>
        <v>0.28578703703703706</v>
      </c>
      <c r="J18" s="48">
        <f t="shared" si="0"/>
        <v>3.1273148148148189E-2</v>
      </c>
      <c r="K18" s="48">
        <f>'LEG H'!K18+J18</f>
        <v>0.35003472222222232</v>
      </c>
      <c r="M18" s="49">
        <v>15</v>
      </c>
      <c r="N18" s="49" t="s">
        <v>79</v>
      </c>
      <c r="O18" s="49" t="s">
        <v>397</v>
      </c>
      <c r="P18" s="50">
        <v>2.9629629629629645E-2</v>
      </c>
      <c r="Q18" s="37"/>
      <c r="R18" s="49">
        <v>15</v>
      </c>
      <c r="S18" s="49" t="s">
        <v>19</v>
      </c>
      <c r="T18" s="50">
        <v>0.30398148148148152</v>
      </c>
    </row>
    <row r="19" spans="2:20" ht="15" customHeight="1" x14ac:dyDescent="0.2">
      <c r="B19" s="25">
        <v>37</v>
      </c>
      <c r="C19" s="26">
        <v>0.27256944444444448</v>
      </c>
      <c r="E19" s="27">
        <v>16</v>
      </c>
      <c r="F19" s="56" t="str">
        <f>'LEG A'!F19</f>
        <v>WREAKE MENS A</v>
      </c>
      <c r="G19" s="29" t="s">
        <v>383</v>
      </c>
      <c r="H19" s="48">
        <f>IF('LEG H'!I19&lt;'LEG H'!H2,'LEG H'!I19,'LEG H'!H2 )</f>
        <v>0.23846064814814819</v>
      </c>
      <c r="I19" s="58">
        <f>VLOOKUP(E4:E43,$B4:$C43,2,0)</f>
        <v>0.26454861111111116</v>
      </c>
      <c r="J19" s="48">
        <f t="shared" si="0"/>
        <v>2.6087962962962979E-2</v>
      </c>
      <c r="K19" s="48">
        <f>'LEG H'!K19+J19</f>
        <v>0.26454861111111116</v>
      </c>
      <c r="M19" s="49">
        <v>16</v>
      </c>
      <c r="N19" s="49" t="s">
        <v>59</v>
      </c>
      <c r="O19" s="49" t="s">
        <v>398</v>
      </c>
      <c r="P19" s="50">
        <v>2.987268518518521E-2</v>
      </c>
      <c r="Q19" s="37"/>
      <c r="R19" s="49">
        <v>16</v>
      </c>
      <c r="S19" s="49" t="s">
        <v>47</v>
      </c>
      <c r="T19" s="50">
        <v>0.30682870370370374</v>
      </c>
    </row>
    <row r="20" spans="2:20" ht="15" customHeight="1" x14ac:dyDescent="0.2">
      <c r="B20" s="25">
        <v>21</v>
      </c>
      <c r="C20" s="26">
        <v>0.27398148148148149</v>
      </c>
      <c r="E20" s="27">
        <v>17</v>
      </c>
      <c r="F20" s="56" t="str">
        <f>'LEG A'!F20</f>
        <v>WREAKE MENS B</v>
      </c>
      <c r="G20" s="29" t="s">
        <v>399</v>
      </c>
      <c r="H20" s="48">
        <f>IF('LEG H'!I20&lt;'LEG H'!H2,'LEG H'!I20,'LEG H'!H2 )</f>
        <v>0.24709490740740739</v>
      </c>
      <c r="I20" s="58">
        <f>VLOOKUP(E4:E43,$B4:$C43,2,0)</f>
        <v>0.28277777777777779</v>
      </c>
      <c r="J20" s="48">
        <f t="shared" si="0"/>
        <v>3.5682870370370406E-2</v>
      </c>
      <c r="K20" s="48">
        <f>'LEG H'!K20+J20</f>
        <v>0.31087962962962967</v>
      </c>
      <c r="M20" s="49">
        <v>17</v>
      </c>
      <c r="N20" s="49" t="s">
        <v>49</v>
      </c>
      <c r="O20" s="49" t="s">
        <v>394</v>
      </c>
      <c r="P20" s="50">
        <v>3.034722222222222E-2</v>
      </c>
      <c r="Q20" s="37"/>
      <c r="R20" s="49">
        <v>17</v>
      </c>
      <c r="S20" s="49" t="s">
        <v>69</v>
      </c>
      <c r="T20" s="50">
        <v>0.30716435185185192</v>
      </c>
    </row>
    <row r="21" spans="2:20" ht="15" customHeight="1" x14ac:dyDescent="0.2">
      <c r="B21" s="25">
        <v>25</v>
      </c>
      <c r="C21" s="26">
        <v>0.27556712962962965</v>
      </c>
      <c r="E21" s="27">
        <v>18</v>
      </c>
      <c r="F21" s="56" t="str">
        <f>'LEG A'!F21</f>
        <v>WREAKE LADIES A</v>
      </c>
      <c r="G21" s="29" t="s">
        <v>400</v>
      </c>
      <c r="H21" s="48">
        <f>IF('LEG H'!I21&lt;'LEG H'!H2,'LEG H'!I21,'LEG H'!H2 )</f>
        <v>0.26002314814814814</v>
      </c>
      <c r="I21" s="58">
        <f>VLOOKUP(E4:E43,$B4:$C43,2,0)</f>
        <v>0.29857638888888888</v>
      </c>
      <c r="J21" s="48">
        <f t="shared" si="0"/>
        <v>3.8553240740740735E-2</v>
      </c>
      <c r="K21" s="48">
        <f>'LEG H'!K21+J21</f>
        <v>0.34990740740740744</v>
      </c>
      <c r="M21" s="49">
        <v>18</v>
      </c>
      <c r="N21" s="49" t="s">
        <v>19</v>
      </c>
      <c r="O21" s="49" t="s">
        <v>380</v>
      </c>
      <c r="P21" s="50">
        <v>3.0729166666666724E-2</v>
      </c>
      <c r="Q21" s="37"/>
      <c r="R21" s="49">
        <v>18</v>
      </c>
      <c r="S21" s="49" t="s">
        <v>57</v>
      </c>
      <c r="T21" s="50">
        <v>0.31087962962962973</v>
      </c>
    </row>
    <row r="22" spans="2:20" ht="15" customHeight="1" x14ac:dyDescent="0.2">
      <c r="B22" s="25">
        <v>36</v>
      </c>
      <c r="C22" s="26">
        <v>0.27620370370370367</v>
      </c>
      <c r="E22" s="27">
        <v>19</v>
      </c>
      <c r="F22" s="56" t="str">
        <f>'LEG A'!F22</f>
        <v>WREAKE LADIES B</v>
      </c>
      <c r="G22" s="29" t="s">
        <v>401</v>
      </c>
      <c r="H22" s="48">
        <f>IF('LEG H'!I22&lt;'LEG H'!H2,'LEG H'!I22,'LEG H'!H2 )</f>
        <v>0.2600115740740741</v>
      </c>
      <c r="I22" s="58">
        <f>VLOOKUP(E4:E43,$B4:$C43,2,0)</f>
        <v>0.29462962962962969</v>
      </c>
      <c r="J22" s="48">
        <f t="shared" si="0"/>
        <v>3.4618055555555582E-2</v>
      </c>
      <c r="K22" s="48">
        <f>'LEG H'!K22+J22</f>
        <v>0.38857638888888896</v>
      </c>
      <c r="M22" s="49">
        <v>19</v>
      </c>
      <c r="N22" s="49" t="s">
        <v>39</v>
      </c>
      <c r="O22" s="49" t="s">
        <v>402</v>
      </c>
      <c r="P22" s="50">
        <v>3.0879629629629674E-2</v>
      </c>
      <c r="Q22" s="37"/>
      <c r="R22" s="49">
        <v>19</v>
      </c>
      <c r="S22" s="49" t="s">
        <v>21</v>
      </c>
      <c r="T22" s="50">
        <v>0.3115162037037037</v>
      </c>
    </row>
    <row r="23" spans="2:20" ht="15" customHeight="1" x14ac:dyDescent="0.2">
      <c r="B23" s="25">
        <v>5</v>
      </c>
      <c r="C23" s="26">
        <v>0.27684027777777781</v>
      </c>
      <c r="E23" s="27">
        <v>20</v>
      </c>
      <c r="F23" s="56" t="str">
        <f>'LEG A'!F23</f>
        <v>LEICESTER TRI MEN</v>
      </c>
      <c r="G23" s="29" t="s">
        <v>403</v>
      </c>
      <c r="H23" s="48">
        <f>IF('LEG H'!I23&lt;'LEG H'!H2,'LEG H'!I23,'LEG H'!H2 )</f>
        <v>0.24915509259259258</v>
      </c>
      <c r="I23" s="58">
        <f>VLOOKUP(E4:E43,$B4:$C43,2,0)</f>
        <v>0.28430555555555559</v>
      </c>
      <c r="J23" s="48">
        <f t="shared" si="0"/>
        <v>3.5150462962963008E-2</v>
      </c>
      <c r="K23" s="48">
        <f>'LEG H'!K23+J23</f>
        <v>0.31777777777777783</v>
      </c>
      <c r="M23" s="49">
        <v>20</v>
      </c>
      <c r="N23" s="49" t="s">
        <v>53</v>
      </c>
      <c r="O23" s="49" t="s">
        <v>396</v>
      </c>
      <c r="P23" s="50">
        <v>3.1273148148148189E-2</v>
      </c>
      <c r="Q23" s="37"/>
      <c r="R23" s="49">
        <v>20</v>
      </c>
      <c r="S23" s="49" t="s">
        <v>65</v>
      </c>
      <c r="T23" s="50">
        <v>0.31777777777777771</v>
      </c>
    </row>
    <row r="24" spans="2:20" ht="15" customHeight="1" x14ac:dyDescent="0.2">
      <c r="B24" s="25">
        <v>33</v>
      </c>
      <c r="C24" s="26">
        <v>0.27790509259259261</v>
      </c>
      <c r="E24" s="27">
        <v>21</v>
      </c>
      <c r="F24" s="56" t="str">
        <f>'LEG A'!F24</f>
        <v>FLECKNEY &amp; KIB MIXED</v>
      </c>
      <c r="G24" s="29" t="s">
        <v>395</v>
      </c>
      <c r="H24" s="48">
        <f>IF('LEG H'!I24&lt;'LEG H'!H2,'LEG H'!I24,'LEG H'!H2 )</f>
        <v>0.24465277777777775</v>
      </c>
      <c r="I24" s="58">
        <f>VLOOKUP(E4:E43,$B4:$C43,2,0)</f>
        <v>0.27398148148148149</v>
      </c>
      <c r="J24" s="48">
        <f t="shared" si="0"/>
        <v>2.9328703703703746E-2</v>
      </c>
      <c r="K24" s="48">
        <f>'LEG H'!K24+J24</f>
        <v>0.30716435185185187</v>
      </c>
      <c r="M24" s="49">
        <v>21</v>
      </c>
      <c r="N24" s="49" t="s">
        <v>73</v>
      </c>
      <c r="O24" s="49" t="s">
        <v>404</v>
      </c>
      <c r="P24" s="50">
        <v>3.1539351851851805E-2</v>
      </c>
      <c r="Q24" s="37"/>
      <c r="R24" s="49">
        <v>21</v>
      </c>
      <c r="S24" s="49" t="s">
        <v>11</v>
      </c>
      <c r="T24" s="50">
        <v>0.31942129629629629</v>
      </c>
    </row>
    <row r="25" spans="2:20" ht="15" customHeight="1" x14ac:dyDescent="0.2">
      <c r="B25" s="25">
        <v>34</v>
      </c>
      <c r="C25" s="26">
        <v>0.27800925925925929</v>
      </c>
      <c r="E25" s="27">
        <v>22</v>
      </c>
      <c r="F25" s="56" t="str">
        <f>'LEG A'!F25</f>
        <v>STILTON STRIDERS MIXED</v>
      </c>
      <c r="G25" s="29" t="s">
        <v>405</v>
      </c>
      <c r="H25" s="48">
        <f>IF('LEG H'!I25&lt;'LEG H'!H2,'LEG H'!I25,'LEG H'!H2 )</f>
        <v>0.24899305555555556</v>
      </c>
      <c r="I25" s="58">
        <f>VLOOKUP(E4:E43,$B4:$C43,2,0)</f>
        <v>0.29858796296296297</v>
      </c>
      <c r="J25" s="48">
        <f t="shared" si="0"/>
        <v>4.9594907407407407E-2</v>
      </c>
      <c r="K25" s="48">
        <f>'LEG H'!K25+J25</f>
        <v>0.32052083333333331</v>
      </c>
      <c r="M25" s="49">
        <v>22</v>
      </c>
      <c r="N25" s="49" t="s">
        <v>43</v>
      </c>
      <c r="O25" s="49" t="s">
        <v>406</v>
      </c>
      <c r="P25" s="50">
        <v>3.1759259259259293E-2</v>
      </c>
      <c r="Q25" s="37"/>
      <c r="R25" s="49">
        <v>22</v>
      </c>
      <c r="S25" s="49" t="s">
        <v>31</v>
      </c>
      <c r="T25" s="50">
        <v>0.32052083333333337</v>
      </c>
    </row>
    <row r="26" spans="2:20" ht="15" customHeight="1" x14ac:dyDescent="0.2">
      <c r="B26" s="25">
        <v>14</v>
      </c>
      <c r="C26" s="26">
        <v>0.27817129629629628</v>
      </c>
      <c r="E26" s="27">
        <v>23</v>
      </c>
      <c r="F26" s="56" t="str">
        <f>'LEG A'!F26</f>
        <v>WIGSTON PHOENIX MIXED</v>
      </c>
      <c r="G26" s="29" t="s">
        <v>402</v>
      </c>
      <c r="H26" s="48">
        <f>IF('LEG H'!I26&lt;'LEG H'!H2,'LEG H'!I26,'LEG H'!H2 )</f>
        <v>0.2495023148148148</v>
      </c>
      <c r="I26" s="58">
        <f>VLOOKUP(E4:E43,$B4:$C43,2,0)</f>
        <v>0.28038194444444448</v>
      </c>
      <c r="J26" s="48">
        <f t="shared" si="0"/>
        <v>3.0879629629629674E-2</v>
      </c>
      <c r="K26" s="48">
        <f>'LEG H'!K26+J26</f>
        <v>0.29232638888888896</v>
      </c>
      <c r="M26" s="49">
        <v>23</v>
      </c>
      <c r="N26" s="49" t="s">
        <v>67</v>
      </c>
      <c r="O26" s="49" t="s">
        <v>407</v>
      </c>
      <c r="P26" s="50">
        <v>3.1932870370370375E-2</v>
      </c>
      <c r="Q26" s="37"/>
      <c r="R26" s="49">
        <v>23</v>
      </c>
      <c r="S26" s="49" t="s">
        <v>67</v>
      </c>
      <c r="T26" s="50">
        <v>0.32268518518518524</v>
      </c>
    </row>
    <row r="27" spans="2:20" ht="15" customHeight="1" x14ac:dyDescent="0.2">
      <c r="B27" s="25">
        <v>23</v>
      </c>
      <c r="C27" s="26">
        <v>0.28038194444444448</v>
      </c>
      <c r="E27" s="27">
        <v>24</v>
      </c>
      <c r="F27" s="56" t="str">
        <f>'LEG A'!F27</f>
        <v>BEAUMONT MIXED</v>
      </c>
      <c r="G27" s="29" t="s">
        <v>408</v>
      </c>
      <c r="H27" s="48">
        <f>IF('LEG H'!I27&lt;'LEG H'!H2,'LEG H'!I27,'LEG H'!H2 )</f>
        <v>0.23590277777777777</v>
      </c>
      <c r="I27" s="58">
        <f>VLOOKUP(E4:E43,$B4:$C43,2,0)</f>
        <v>0.26886574074074077</v>
      </c>
      <c r="J27" s="48">
        <f t="shared" si="0"/>
        <v>3.2962962962962999E-2</v>
      </c>
      <c r="K27" s="48">
        <f>'LEG H'!K27+J27</f>
        <v>0.30069444444444449</v>
      </c>
      <c r="M27" s="49">
        <v>24</v>
      </c>
      <c r="N27" s="49" t="s">
        <v>21</v>
      </c>
      <c r="O27" s="49" t="s">
        <v>382</v>
      </c>
      <c r="P27" s="50">
        <v>3.2199074074074102E-2</v>
      </c>
      <c r="Q27" s="37"/>
      <c r="R27" s="49">
        <v>24</v>
      </c>
      <c r="S27" s="49" t="s">
        <v>79</v>
      </c>
      <c r="T27" s="50">
        <v>0.32583333333333331</v>
      </c>
    </row>
    <row r="28" spans="2:20" ht="15" customHeight="1" x14ac:dyDescent="0.2">
      <c r="B28" s="25">
        <v>29</v>
      </c>
      <c r="C28" s="26">
        <v>0.28055555555555561</v>
      </c>
      <c r="E28" s="27">
        <v>25</v>
      </c>
      <c r="F28" s="56" t="str">
        <f>'LEG A'!F28</f>
        <v>BIRSTALL MEN</v>
      </c>
      <c r="G28" s="29" t="s">
        <v>406</v>
      </c>
      <c r="H28" s="48">
        <f>IF('LEG H'!I28&lt;'LEG H'!H2,'LEG H'!I28,'LEG H'!H2 )</f>
        <v>0.24380787037037041</v>
      </c>
      <c r="I28" s="58">
        <f>VLOOKUP(E4:E43,$B4:$C43,2,0)</f>
        <v>0.27556712962962965</v>
      </c>
      <c r="J28" s="48">
        <f t="shared" si="0"/>
        <v>3.1759259259259237E-2</v>
      </c>
      <c r="K28" s="48">
        <f>'LEG H'!K28+J28</f>
        <v>0.29638888888888892</v>
      </c>
      <c r="M28" s="49">
        <v>25</v>
      </c>
      <c r="N28" s="49" t="s">
        <v>13</v>
      </c>
      <c r="O28" s="49" t="s">
        <v>408</v>
      </c>
      <c r="P28" s="50">
        <v>3.2962962962962916E-2</v>
      </c>
      <c r="Q28" s="37"/>
      <c r="R28" s="49">
        <v>25</v>
      </c>
      <c r="S28" s="49" t="s">
        <v>73</v>
      </c>
      <c r="T28" s="50">
        <v>0.32832175925925922</v>
      </c>
    </row>
    <row r="29" spans="2:20" ht="15" customHeight="1" x14ac:dyDescent="0.2">
      <c r="B29" s="25">
        <v>39</v>
      </c>
      <c r="C29" s="26">
        <v>0.28260416666666666</v>
      </c>
      <c r="E29" s="27">
        <v>26</v>
      </c>
      <c r="F29" s="56" t="str">
        <f>'LEG A'!F29</f>
        <v>BIRSTALL LADIES</v>
      </c>
      <c r="G29" s="29" t="s">
        <v>409</v>
      </c>
      <c r="H29" s="48">
        <f>IF('LEG H'!I29&lt;'LEG H'!H2,'LEG H'!I29,'LEG H'!H2 )</f>
        <v>0.25283564814814813</v>
      </c>
      <c r="I29" s="58">
        <f>VLOOKUP(E4:E43,$B4:$C43,2,0)</f>
        <v>0.29037037037037045</v>
      </c>
      <c r="J29" s="48">
        <f t="shared" si="0"/>
        <v>3.7534722222222316E-2</v>
      </c>
      <c r="K29" s="48">
        <f>'LEG H'!K29+J29</f>
        <v>0.34119212962962975</v>
      </c>
      <c r="M29" s="49">
        <v>26</v>
      </c>
      <c r="N29" s="49" t="s">
        <v>83</v>
      </c>
      <c r="O29" s="49" t="s">
        <v>410</v>
      </c>
      <c r="P29" s="50">
        <v>3.3518518518518559E-2</v>
      </c>
      <c r="Q29" s="37"/>
      <c r="R29" s="49">
        <v>26</v>
      </c>
      <c r="S29" s="49" t="s">
        <v>49</v>
      </c>
      <c r="T29" s="50">
        <v>0.32931712962962961</v>
      </c>
    </row>
    <row r="30" spans="2:20" ht="15" customHeight="1" x14ac:dyDescent="0.2">
      <c r="B30" s="25">
        <v>17</v>
      </c>
      <c r="C30" s="26">
        <v>0.28277777777777779</v>
      </c>
      <c r="E30" s="27">
        <v>27</v>
      </c>
      <c r="F30" s="56" t="str">
        <f>'LEG A'!F30</f>
        <v>BARROW MENS A</v>
      </c>
      <c r="G30" s="29" t="s">
        <v>381</v>
      </c>
      <c r="H30" s="48">
        <f>IF('LEG H'!I30&lt;'LEG H'!H2,'LEG H'!I30,'LEG H'!H2 )</f>
        <v>0.22721064814814815</v>
      </c>
      <c r="I30" s="58">
        <f>VLOOKUP(E4:E43,$B4:$C43,2,0)</f>
        <v>0.25222222222222224</v>
      </c>
      <c r="J30" s="48">
        <f t="shared" si="0"/>
        <v>2.5011574074074089E-2</v>
      </c>
      <c r="K30" s="48">
        <f>'LEG H'!K30+J30</f>
        <v>0.25222222222222224</v>
      </c>
      <c r="M30" s="49">
        <v>27</v>
      </c>
      <c r="N30" s="49" t="s">
        <v>11</v>
      </c>
      <c r="O30" s="49" t="s">
        <v>378</v>
      </c>
      <c r="P30" s="50">
        <v>3.3668981481481453E-2</v>
      </c>
      <c r="Q30" s="37"/>
      <c r="R30" s="49">
        <v>27</v>
      </c>
      <c r="S30" s="49" t="s">
        <v>35</v>
      </c>
      <c r="T30" s="50">
        <v>0.33459490740740738</v>
      </c>
    </row>
    <row r="31" spans="2:20" ht="15" customHeight="1" x14ac:dyDescent="0.2">
      <c r="B31" s="25">
        <v>2</v>
      </c>
      <c r="C31" s="26">
        <v>0.2840509259259259</v>
      </c>
      <c r="E31" s="27">
        <v>28</v>
      </c>
      <c r="F31" s="56" t="str">
        <f>'LEG A'!F31</f>
        <v>BARROW MENS B</v>
      </c>
      <c r="G31" s="29" t="s">
        <v>397</v>
      </c>
      <c r="H31" s="48">
        <f>IF('LEG H'!I31&lt;'LEG H'!H2,'LEG H'!I31,'LEG H'!H2 )</f>
        <v>0.24258101851851849</v>
      </c>
      <c r="I31" s="58">
        <f>VLOOKUP(E4:E43,$B4:$C43,2,0)</f>
        <v>0.27221064814814816</v>
      </c>
      <c r="J31" s="48">
        <f t="shared" si="0"/>
        <v>2.9629629629629672E-2</v>
      </c>
      <c r="K31" s="48">
        <f>'LEG H'!K31+J31</f>
        <v>0.32583333333333331</v>
      </c>
      <c r="M31" s="49">
        <v>28</v>
      </c>
      <c r="N31" s="49" t="s">
        <v>81</v>
      </c>
      <c r="O31" s="49" t="s">
        <v>411</v>
      </c>
      <c r="P31" s="50">
        <v>3.4085648148148129E-2</v>
      </c>
      <c r="Q31" s="37"/>
      <c r="R31" s="49">
        <v>28</v>
      </c>
      <c r="S31" s="49" t="s">
        <v>59</v>
      </c>
      <c r="T31" s="50">
        <v>0.33556712962962965</v>
      </c>
    </row>
    <row r="32" spans="2:20" ht="15" customHeight="1" x14ac:dyDescent="0.2">
      <c r="B32" s="25">
        <v>20</v>
      </c>
      <c r="C32" s="26">
        <v>0.28430555555555559</v>
      </c>
      <c r="E32" s="27">
        <v>29</v>
      </c>
      <c r="F32" s="56" t="str">
        <f>'LEG A'!F32</f>
        <v>BARROW LADIES</v>
      </c>
      <c r="G32" s="29" t="s">
        <v>398</v>
      </c>
      <c r="H32" s="48">
        <f>IF('LEG H'!I32&lt;'LEG H'!H2,'LEG H'!I32,'LEG H'!H2 )</f>
        <v>0.2506828703703704</v>
      </c>
      <c r="I32" s="58">
        <f>VLOOKUP(E4:E43,$B4:$C43,2,0)</f>
        <v>0.28055555555555561</v>
      </c>
      <c r="J32" s="48">
        <f t="shared" si="0"/>
        <v>2.987268518518521E-2</v>
      </c>
      <c r="K32" s="48">
        <f>'LEG H'!K32+J32</f>
        <v>0.3355671296296297</v>
      </c>
      <c r="M32" s="49">
        <v>29</v>
      </c>
      <c r="N32" s="49" t="s">
        <v>63</v>
      </c>
      <c r="O32" s="49" t="s">
        <v>401</v>
      </c>
      <c r="P32" s="50">
        <v>3.4618055555555527E-2</v>
      </c>
      <c r="R32" s="49">
        <v>29</v>
      </c>
      <c r="S32" s="49" t="s">
        <v>81</v>
      </c>
      <c r="T32" s="50">
        <v>0.33599537037037042</v>
      </c>
    </row>
    <row r="33" spans="2:20" ht="15" customHeight="1" x14ac:dyDescent="0.2">
      <c r="B33" s="25">
        <v>15</v>
      </c>
      <c r="C33" s="26">
        <v>0.28578703703703706</v>
      </c>
      <c r="E33" s="27">
        <v>30</v>
      </c>
      <c r="F33" s="56" t="str">
        <f>'LEG A'!F33</f>
        <v>OWLS MIXED A</v>
      </c>
      <c r="G33" s="29" t="s">
        <v>411</v>
      </c>
      <c r="H33" s="48">
        <f>IF('LEG H'!I33&lt;'LEG H'!H2,'LEG H'!I33,'LEG H'!H2 )</f>
        <v>0.25914351851851852</v>
      </c>
      <c r="I33" s="58">
        <f>VLOOKUP(E4:E43,$B4:$C43,2,0)</f>
        <v>0.29322916666666665</v>
      </c>
      <c r="J33" s="48">
        <f t="shared" si="0"/>
        <v>3.4085648148148129E-2</v>
      </c>
      <c r="K33" s="48">
        <f>'LEG H'!K33+J33</f>
        <v>0.33599537037037036</v>
      </c>
      <c r="M33" s="49">
        <v>30</v>
      </c>
      <c r="N33" s="49" t="s">
        <v>65</v>
      </c>
      <c r="O33" s="49" t="s">
        <v>403</v>
      </c>
      <c r="P33" s="50">
        <v>3.5150462962962953E-2</v>
      </c>
      <c r="R33" s="49">
        <v>30</v>
      </c>
      <c r="S33" s="49" t="s">
        <v>45</v>
      </c>
      <c r="T33" s="50">
        <v>0.34087962962962964</v>
      </c>
    </row>
    <row r="34" spans="2:20" ht="15" customHeight="1" x14ac:dyDescent="0.2">
      <c r="B34" s="25">
        <v>11</v>
      </c>
      <c r="C34" s="26">
        <v>0.28994212962962962</v>
      </c>
      <c r="E34" s="27">
        <v>31</v>
      </c>
      <c r="F34" s="56" t="str">
        <f>'LEG A'!F34</f>
        <v>OWLS MIXED B</v>
      </c>
      <c r="G34" s="29"/>
      <c r="H34" s="48" t="e">
        <f>IF('LEG H'!I34&lt;'LEG H'!H2,'LEG H'!I34,'LEG H'!H2 )</f>
        <v>#N/A</v>
      </c>
      <c r="I34" s="58" t="e">
        <f>VLOOKUP(E4:E43,$B4:$C43,2,0)</f>
        <v>#N/A</v>
      </c>
      <c r="J34" s="48" t="e">
        <f t="shared" si="0"/>
        <v>#N/A</v>
      </c>
      <c r="K34" s="48" t="e">
        <f>'LEG H'!K34+J34</f>
        <v>#N/A</v>
      </c>
      <c r="M34" s="49">
        <v>31</v>
      </c>
      <c r="N34" s="49" t="s">
        <v>57</v>
      </c>
      <c r="O34" s="49" t="s">
        <v>399</v>
      </c>
      <c r="P34" s="50">
        <v>3.5682870370370406E-2</v>
      </c>
      <c r="R34" s="49">
        <v>31</v>
      </c>
      <c r="S34" s="49" t="s">
        <v>77</v>
      </c>
      <c r="T34" s="50">
        <v>0.34119212962962969</v>
      </c>
    </row>
    <row r="35" spans="2:20" ht="15" customHeight="1" x14ac:dyDescent="0.2">
      <c r="B35" s="25">
        <v>26</v>
      </c>
      <c r="C35" s="26">
        <v>0.29037037037037045</v>
      </c>
      <c r="E35" s="27">
        <v>32</v>
      </c>
      <c r="F35" s="56" t="str">
        <f>'LEG A'!F35</f>
        <v>SHEPSHED MENS A</v>
      </c>
      <c r="G35" s="29" t="s">
        <v>385</v>
      </c>
      <c r="H35" s="48">
        <f>IF('LEG H'!I35&lt;'LEG H'!H2,'LEG H'!I35,'LEG H'!H2 )</f>
        <v>0.24238425925925924</v>
      </c>
      <c r="I35" s="58">
        <f>VLOOKUP(E4:E43,$B4:$C43,2,0)</f>
        <v>0.26960648148148147</v>
      </c>
      <c r="J35" s="48">
        <f t="shared" si="0"/>
        <v>2.7222222222222231E-2</v>
      </c>
      <c r="K35" s="48">
        <f>'LEG H'!K35+J35</f>
        <v>0.28802083333333339</v>
      </c>
      <c r="M35" s="49">
        <v>32</v>
      </c>
      <c r="N35" s="49" t="s">
        <v>45</v>
      </c>
      <c r="O35" s="49" t="s">
        <v>392</v>
      </c>
      <c r="P35" s="50">
        <v>3.6655092592592586E-2</v>
      </c>
      <c r="R35" s="49">
        <v>32</v>
      </c>
      <c r="S35" s="49" t="s">
        <v>61</v>
      </c>
      <c r="T35" s="50">
        <v>0.34990740740740744</v>
      </c>
    </row>
    <row r="36" spans="2:20" ht="15" customHeight="1" x14ac:dyDescent="0.2">
      <c r="B36" s="25">
        <v>12</v>
      </c>
      <c r="C36" s="26">
        <v>0.29120370370370369</v>
      </c>
      <c r="E36" s="27">
        <v>33</v>
      </c>
      <c r="F36" s="56" t="str">
        <f>'LEG A'!F36</f>
        <v>SHEPSHED MENS B</v>
      </c>
      <c r="G36" s="29" t="s">
        <v>407</v>
      </c>
      <c r="H36" s="48">
        <f>IF('LEG H'!I36&lt;'LEG H'!H2,'LEG H'!I36,'LEG H'!H2 )</f>
        <v>0.24597222222222226</v>
      </c>
      <c r="I36" s="58">
        <f>VLOOKUP(E4:E43,$B4:$C43,2,0)</f>
        <v>0.27790509259259261</v>
      </c>
      <c r="J36" s="48">
        <f t="shared" si="0"/>
        <v>3.1932870370370348E-2</v>
      </c>
      <c r="K36" s="48">
        <f>'LEG H'!K36+J36</f>
        <v>0.32268518518518524</v>
      </c>
      <c r="M36" s="49">
        <v>33</v>
      </c>
      <c r="N36" s="49" t="s">
        <v>77</v>
      </c>
      <c r="O36" s="49" t="s">
        <v>409</v>
      </c>
      <c r="P36" s="50">
        <v>3.7534722222222261E-2</v>
      </c>
      <c r="R36" s="49">
        <v>33</v>
      </c>
      <c r="S36" s="49" t="s">
        <v>53</v>
      </c>
      <c r="T36" s="50">
        <v>0.35003472222222221</v>
      </c>
    </row>
    <row r="37" spans="2:20" ht="15" customHeight="1" x14ac:dyDescent="0.2">
      <c r="B37" s="25">
        <v>30</v>
      </c>
      <c r="C37" s="26">
        <v>0.29322916666666665</v>
      </c>
      <c r="E37" s="49">
        <v>34</v>
      </c>
      <c r="F37" s="56" t="str">
        <f>'LEG A'!F37</f>
        <v>SHEPSHED LADIES</v>
      </c>
      <c r="G37" s="29" t="s">
        <v>410</v>
      </c>
      <c r="H37" s="48">
        <f>IF('LEG H'!I37&lt;'LEG H'!H2,'LEG H'!I37,'LEG H'!H2 )</f>
        <v>0.24449074074074079</v>
      </c>
      <c r="I37" s="58">
        <f>VLOOKUP(E4:E43,$B4:$C43,2,0)</f>
        <v>0.27800925925925929</v>
      </c>
      <c r="J37" s="48">
        <f t="shared" si="0"/>
        <v>3.3518518518518503E-2</v>
      </c>
      <c r="K37" s="48">
        <f>'LEG H'!K37+J37</f>
        <v>0.35166666666666679</v>
      </c>
      <c r="M37" s="49">
        <v>34</v>
      </c>
      <c r="N37" s="49" t="s">
        <v>41</v>
      </c>
      <c r="O37" s="49" t="s">
        <v>391</v>
      </c>
      <c r="P37" s="50">
        <v>3.8518518518518507E-2</v>
      </c>
      <c r="R37" s="49">
        <v>34</v>
      </c>
      <c r="S37" s="49" t="s">
        <v>83</v>
      </c>
      <c r="T37" s="50">
        <v>0.35166666666666679</v>
      </c>
    </row>
    <row r="38" spans="2:20" ht="15" customHeight="1" x14ac:dyDescent="0.2">
      <c r="B38" s="25">
        <v>19</v>
      </c>
      <c r="C38" s="26">
        <v>0.29462962962962969</v>
      </c>
      <c r="E38" s="49">
        <v>35</v>
      </c>
      <c r="F38" s="56" t="str">
        <f>'LEG A'!F38</f>
        <v>HARBOROUGH MEN</v>
      </c>
      <c r="G38" s="29" t="s">
        <v>393</v>
      </c>
      <c r="H38" s="48">
        <f>IF('LEG H'!I38&lt;'LEG H'!H2,'LEG H'!I38,'LEG H'!H2 )</f>
        <v>0.23973379629629629</v>
      </c>
      <c r="I38" s="58">
        <f>VLOOKUP(E4:E43,$B4:$C43,2,0)</f>
        <v>0.26848379629629632</v>
      </c>
      <c r="J38" s="48">
        <f t="shared" si="0"/>
        <v>2.8750000000000026E-2</v>
      </c>
      <c r="K38" s="48">
        <f>'LEG H'!K38+J38</f>
        <v>0.27055555555555555</v>
      </c>
      <c r="M38" s="49">
        <v>35</v>
      </c>
      <c r="N38" s="49" t="s">
        <v>61</v>
      </c>
      <c r="O38" s="49" t="s">
        <v>400</v>
      </c>
      <c r="P38" s="50">
        <v>3.8553240740740735E-2</v>
      </c>
      <c r="R38" s="49">
        <v>35</v>
      </c>
      <c r="S38" s="49" t="s">
        <v>41</v>
      </c>
      <c r="T38" s="50">
        <v>0.36061342592592593</v>
      </c>
    </row>
    <row r="39" spans="2:20" ht="15" customHeight="1" x14ac:dyDescent="0.2">
      <c r="B39" s="25">
        <v>38</v>
      </c>
      <c r="C39" s="26">
        <v>0.2955787037037037</v>
      </c>
      <c r="E39" s="49">
        <v>36</v>
      </c>
      <c r="F39" s="56" t="str">
        <f>'LEG A'!F39</f>
        <v>HARBOROUGH MIXED</v>
      </c>
      <c r="G39" s="29" t="s">
        <v>404</v>
      </c>
      <c r="H39" s="48">
        <f>IF('LEG H'!I39&lt;'LEG H'!H2,'LEG H'!I39,'LEG H'!H2 )</f>
        <v>0.2446643518518519</v>
      </c>
      <c r="I39" s="58">
        <f>VLOOKUP(E4:E43,$B4:$C43,2,0)</f>
        <v>0.27620370370370367</v>
      </c>
      <c r="J39" s="48">
        <f t="shared" si="0"/>
        <v>3.1539351851851777E-2</v>
      </c>
      <c r="K39" s="48">
        <f>'LEG H'!K39+J39</f>
        <v>0.32832175925925922</v>
      </c>
      <c r="M39" s="49">
        <v>36</v>
      </c>
      <c r="N39" s="49" t="s">
        <v>85</v>
      </c>
      <c r="O39" s="49" t="s">
        <v>412</v>
      </c>
      <c r="P39" s="50">
        <v>3.9398148148148127E-2</v>
      </c>
      <c r="R39" s="49">
        <v>36</v>
      </c>
      <c r="S39" s="49" t="s">
        <v>71</v>
      </c>
      <c r="T39" s="50">
        <v>0.36767361111111113</v>
      </c>
    </row>
    <row r="40" spans="2:20" ht="15" customHeight="1" x14ac:dyDescent="0.2">
      <c r="B40" s="25">
        <v>18</v>
      </c>
      <c r="C40" s="26">
        <v>0.29857638888888888</v>
      </c>
      <c r="E40" s="49">
        <v>37</v>
      </c>
      <c r="F40" s="56" t="str">
        <f>'LEG A'!F40</f>
        <v>DESFORD MEN</v>
      </c>
      <c r="G40" s="29" t="s">
        <v>390</v>
      </c>
      <c r="H40" s="48">
        <f>IF('LEG H'!I40&lt;'LEG H'!H2,'LEG H'!I40,'LEG H'!H2 )</f>
        <v>0.2447685185185185</v>
      </c>
      <c r="I40" s="58">
        <f>VLOOKUP(E4:E43,$B4:$C43,2,0)</f>
        <v>0.27256944444444448</v>
      </c>
      <c r="J40" s="48">
        <f t="shared" si="0"/>
        <v>2.7800925925925979E-2</v>
      </c>
      <c r="K40" s="48">
        <f>'LEG H'!K40+J40</f>
        <v>0.30682870370370374</v>
      </c>
      <c r="M40" s="49">
        <v>37</v>
      </c>
      <c r="N40" s="49" t="s">
        <v>71</v>
      </c>
      <c r="O40" s="49" t="s">
        <v>413</v>
      </c>
      <c r="P40" s="50">
        <v>3.9745370370370375E-2</v>
      </c>
      <c r="R40" s="49">
        <v>37</v>
      </c>
      <c r="S40" s="49" t="s">
        <v>85</v>
      </c>
      <c r="T40" s="50">
        <v>0.37609953703703697</v>
      </c>
    </row>
    <row r="41" spans="2:20" ht="15" customHeight="1" x14ac:dyDescent="0.2">
      <c r="B41" s="25">
        <v>22</v>
      </c>
      <c r="C41" s="26">
        <v>0.29858796296296297</v>
      </c>
      <c r="E41" s="49">
        <v>38</v>
      </c>
      <c r="F41" s="56" t="str">
        <f>'LEG A'!F41</f>
        <v>DESFORD LADIES</v>
      </c>
      <c r="G41" s="29" t="s">
        <v>412</v>
      </c>
      <c r="H41" s="48">
        <f>IF('LEG H'!I41&lt;'LEG H'!H2,'LEG H'!I41,'LEG H'!H2 )</f>
        <v>0.25618055555555563</v>
      </c>
      <c r="I41" s="58">
        <f>VLOOKUP(E4:E43,$B4:$C43,2,0)</f>
        <v>0.2955787037037037</v>
      </c>
      <c r="J41" s="48">
        <f t="shared" si="0"/>
        <v>3.9398148148148071E-2</v>
      </c>
      <c r="K41" s="48">
        <f>'LEG H'!K41+J41</f>
        <v>0.37609953703703708</v>
      </c>
      <c r="M41" s="49">
        <v>38</v>
      </c>
      <c r="N41" s="49" t="s">
        <v>31</v>
      </c>
      <c r="O41" s="49" t="s">
        <v>405</v>
      </c>
      <c r="P41" s="50">
        <v>4.9594907407407442E-2</v>
      </c>
      <c r="R41" s="49">
        <v>38</v>
      </c>
      <c r="S41" s="49" t="s">
        <v>63</v>
      </c>
      <c r="T41" s="50">
        <v>0.3885763888888889</v>
      </c>
    </row>
    <row r="42" spans="2:20" ht="15" customHeight="1" x14ac:dyDescent="0.2">
      <c r="B42" s="25"/>
      <c r="C42" s="26"/>
      <c r="E42" s="49">
        <v>39</v>
      </c>
      <c r="F42" s="56" t="str">
        <f>'LEG A'!F42</f>
        <v>DESFORD ODDS &amp; SODS</v>
      </c>
      <c r="G42" s="29" t="s">
        <v>413</v>
      </c>
      <c r="H42" s="48">
        <f>IF('LEG H'!I42&lt;'LEG H'!H2,'LEG H'!I42,'LEG H'!H2 )</f>
        <v>0.24285879629629631</v>
      </c>
      <c r="I42" s="58">
        <f>VLOOKUP(E4:E43,$B4:$C43,2,0)</f>
        <v>0.28260416666666666</v>
      </c>
      <c r="J42" s="48">
        <f t="shared" si="0"/>
        <v>3.9745370370370348E-2</v>
      </c>
      <c r="K42" s="48">
        <f>'LEG H'!K42+J42</f>
        <v>0.36767361111111113</v>
      </c>
      <c r="M42" s="49">
        <v>39</v>
      </c>
      <c r="N42" s="49" t="s">
        <v>75</v>
      </c>
      <c r="O42" s="49"/>
      <c r="P42" s="50" t="e">
        <f>{#N/A}</f>
        <v>#N/A</v>
      </c>
      <c r="R42" s="49">
        <v>39</v>
      </c>
      <c r="S42" s="49" t="s">
        <v>75</v>
      </c>
      <c r="T42" s="50" t="e">
        <f>{#N/A}</f>
        <v>#N/A</v>
      </c>
    </row>
    <row r="43" spans="2:20" ht="15" customHeight="1" x14ac:dyDescent="0.2">
      <c r="B43" s="25"/>
      <c r="C43" s="26"/>
      <c r="E43" s="49">
        <v>40</v>
      </c>
      <c r="F43" s="56">
        <f>'LEG A'!F43</f>
        <v>0</v>
      </c>
      <c r="G43" s="29"/>
      <c r="H43" s="48" t="e">
        <f>IF('LEG H'!I43&lt;'LEG H'!H2,'LEG H'!I43,'LEG H'!H2 )</f>
        <v>#N/A</v>
      </c>
      <c r="I43" s="58" t="e">
        <f>VLOOKUP(E4:E43,$B4:$C43,2,0)</f>
        <v>#N/A</v>
      </c>
      <c r="J43" s="48" t="e">
        <f t="shared" si="0"/>
        <v>#N/A</v>
      </c>
      <c r="K43" s="48" t="e">
        <f>'LEG H'!K43+J43</f>
        <v>#N/A</v>
      </c>
      <c r="M43" s="49">
        <v>40</v>
      </c>
      <c r="N43" s="49">
        <v>0</v>
      </c>
      <c r="O43" s="49"/>
      <c r="P43" s="50" t="e">
        <f>{#N/A}</f>
        <v>#N/A</v>
      </c>
      <c r="R43" s="49">
        <v>40</v>
      </c>
      <c r="S43" s="49">
        <v>0</v>
      </c>
      <c r="T43" s="50" t="e">
        <f>{#N/A}</f>
        <v>#N/A</v>
      </c>
    </row>
    <row r="44" spans="2:20" ht="15" customHeight="1" x14ac:dyDescent="0.2">
      <c r="H44" s="36"/>
      <c r="I44" s="52"/>
    </row>
    <row r="45" spans="2:20" ht="15" customHeight="1" x14ac:dyDescent="0.2">
      <c r="H45" s="36"/>
      <c r="I45" s="52"/>
    </row>
    <row r="46" spans="2:20" ht="15" customHeight="1" x14ac:dyDescent="0.2">
      <c r="H46" s="36"/>
      <c r="I46" s="52"/>
    </row>
    <row r="47" spans="2:20" ht="15" customHeight="1" x14ac:dyDescent="0.2">
      <c r="H47" s="36"/>
      <c r="I47" s="52"/>
    </row>
    <row r="48" spans="2:20" ht="15" customHeight="1" x14ac:dyDescent="0.2">
      <c r="H48" s="36"/>
      <c r="I48" s="52"/>
    </row>
    <row r="49" spans="8:9" ht="15" customHeight="1" x14ac:dyDescent="0.2">
      <c r="H49" s="36"/>
      <c r="I49" s="52"/>
    </row>
    <row r="50" spans="8:9" ht="15" customHeight="1" x14ac:dyDescent="0.2">
      <c r="H50" s="36"/>
      <c r="I50" s="52"/>
    </row>
    <row r="51" spans="8:9" ht="15" customHeight="1" x14ac:dyDescent="0.2">
      <c r="H51" s="36"/>
      <c r="I51" s="52"/>
    </row>
    <row r="52" spans="8:9" ht="15" customHeight="1" x14ac:dyDescent="0.2">
      <c r="H52" s="36"/>
      <c r="I52" s="52"/>
    </row>
    <row r="53" spans="8:9" ht="15" customHeight="1" x14ac:dyDescent="0.2">
      <c r="H53" s="36"/>
      <c r="I53" s="52"/>
    </row>
  </sheetData>
  <mergeCells count="2">
    <mergeCell ref="B2:C2"/>
    <mergeCell ref="E2:G2"/>
  </mergeCells>
  <pageMargins left="0.62986111111111109" right="0.74791666666666667" top="0.98472222222222217" bottom="0.98402777777777772" header="0.51180555555555551" footer="0.51180555555555551"/>
  <pageSetup paperSize="9" scale="70" firstPageNumber="0" orientation="landscape" horizontalDpi="300" verticalDpi="300"/>
  <headerFooter alignWithMargins="0">
    <oddHeader>&amp;C&amp;"Arial,Bold"&amp;12&amp;UROUND LEICESTER RELAY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LEG A</vt:lpstr>
      <vt:lpstr>LEG B</vt:lpstr>
      <vt:lpstr>LEG C</vt:lpstr>
      <vt:lpstr>LEG D</vt:lpstr>
      <vt:lpstr>LEG E</vt:lpstr>
      <vt:lpstr>LEG F</vt:lpstr>
      <vt:lpstr>LEG G</vt:lpstr>
      <vt:lpstr>LEG H</vt:lpstr>
      <vt:lpstr>LEG I</vt:lpstr>
      <vt:lpstr>LEG J</vt:lpstr>
      <vt:lpstr>LEG K</vt:lpstr>
      <vt:lpstr>LEG L</vt:lpstr>
      <vt:lpstr>LEG M</vt:lpstr>
      <vt:lpstr>ALL LEGS</vt:lpstr>
      <vt:lpstr>_xlnm.Print_Area_1</vt:lpstr>
      <vt:lpstr>_xlnm.Print_Area_10</vt:lpstr>
      <vt:lpstr>_xlnm.Print_Area_11</vt:lpstr>
      <vt:lpstr>_xlnm.Print_Area_12</vt:lpstr>
      <vt:lpstr>_xlnm.Print_Area_13</vt:lpstr>
      <vt:lpstr>_xlnm.Print_Area_14</vt:lpstr>
      <vt:lpstr>_xlnm.Print_Area_2</vt:lpstr>
      <vt:lpstr>_xlnm.Print_Area_3</vt:lpstr>
      <vt:lpstr>_xlnm.Print_Area_4</vt:lpstr>
      <vt:lpstr>_xlnm.Print_Area_5</vt:lpstr>
      <vt:lpstr>_xlnm.Print_Area_6</vt:lpstr>
      <vt:lpstr>_xlnm.Print_Area_7</vt:lpstr>
      <vt:lpstr>_xlnm.Print_Area_8</vt:lpstr>
      <vt:lpstr>_xlnm.Print_Area_9</vt:lpstr>
      <vt:lpstr>'ALL LEGS'!Print_Area</vt:lpstr>
      <vt:lpstr>'LEG A'!Print_Area</vt:lpstr>
      <vt:lpstr>'LEG B'!Print_Area</vt:lpstr>
      <vt:lpstr>'LEG C'!Print_Area</vt:lpstr>
      <vt:lpstr>'LEG D'!Print_Area</vt:lpstr>
      <vt:lpstr>'LEG E'!Print_Area</vt:lpstr>
      <vt:lpstr>'LEG F'!Print_Area</vt:lpstr>
      <vt:lpstr>'LEG G'!Print_Area</vt:lpstr>
      <vt:lpstr>'LEG H'!Print_Area</vt:lpstr>
      <vt:lpstr>'LEG I'!Print_Area</vt:lpstr>
      <vt:lpstr>'LEG J'!Print_Area</vt:lpstr>
      <vt:lpstr>'LEG K'!Print_Area</vt:lpstr>
      <vt:lpstr>'LEG L'!Print_Area</vt:lpstr>
      <vt:lpstr>'LEG 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2020-04-14T12:38:58Z</dcterms:created>
  <dcterms:modified xsi:type="dcterms:W3CDTF">2020-04-14T14:33:29Z</dcterms:modified>
</cp:coreProperties>
</file>